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8412" yWindow="852" windowWidth="11268" windowHeight="9012" activeTab="2"/>
  </bookViews>
  <sheets>
    <sheet name="유럽" sheetId="6" r:id="rId1"/>
    <sheet name="중동-아프리카" sheetId="1" r:id="rId2"/>
    <sheet name="LX Asia 경유지별 OAL" sheetId="11" r:id="rId3"/>
    <sheet name="OAL 예약클래스" sheetId="10" r:id="rId4"/>
    <sheet name="요금규정" sheetId="3" r:id="rId5"/>
    <sheet name="발권규정" sheetId="9" r:id="rId6"/>
    <sheet name="기타규정" sheetId="7" r:id="rId7"/>
  </sheets>
  <calcPr calcId="145621"/>
</workbook>
</file>

<file path=xl/calcChain.xml><?xml version="1.0" encoding="utf-8"?>
<calcChain xmlns="http://schemas.openxmlformats.org/spreadsheetml/2006/main">
  <c r="M25" i="10" l="1"/>
  <c r="L25" i="10"/>
  <c r="J25" i="10"/>
  <c r="H25" i="10"/>
  <c r="G25" i="10"/>
  <c r="F25" i="10"/>
  <c r="M24" i="10"/>
  <c r="L24" i="10"/>
  <c r="K24" i="10"/>
  <c r="J24" i="10"/>
  <c r="H24" i="10"/>
  <c r="G24" i="10"/>
  <c r="F24" i="10"/>
  <c r="M23" i="10"/>
  <c r="L23" i="10"/>
  <c r="K23" i="10"/>
  <c r="J23" i="10"/>
  <c r="H23" i="10"/>
  <c r="G23" i="10"/>
  <c r="F23" i="10"/>
  <c r="M22" i="10"/>
  <c r="L22" i="10"/>
  <c r="K22" i="10"/>
  <c r="J22" i="10"/>
  <c r="H22" i="10"/>
  <c r="G22" i="10"/>
  <c r="F22" i="10"/>
  <c r="M21" i="10"/>
  <c r="L21" i="10"/>
  <c r="K21" i="10"/>
  <c r="J21" i="10"/>
  <c r="H21" i="10"/>
  <c r="G21" i="10"/>
  <c r="F21" i="10"/>
  <c r="M20" i="10"/>
  <c r="L20" i="10"/>
  <c r="K20" i="10"/>
  <c r="J20" i="10"/>
  <c r="H20" i="10"/>
  <c r="G20" i="10"/>
  <c r="F20" i="10"/>
  <c r="M19" i="10"/>
  <c r="L19" i="10"/>
  <c r="K19" i="10"/>
  <c r="J19" i="10"/>
  <c r="H19" i="10"/>
  <c r="G19" i="10"/>
  <c r="F19" i="10"/>
  <c r="M18" i="10"/>
  <c r="L18" i="10"/>
  <c r="K18" i="10"/>
  <c r="J18" i="10"/>
  <c r="H18" i="10"/>
  <c r="G18" i="10"/>
  <c r="F18" i="10"/>
  <c r="M17" i="10"/>
  <c r="L17" i="10"/>
  <c r="K17" i="10"/>
  <c r="J17" i="10"/>
  <c r="H17" i="10"/>
  <c r="G17" i="10"/>
  <c r="F17" i="10"/>
  <c r="M16" i="10"/>
  <c r="L16" i="10"/>
  <c r="K16" i="10"/>
  <c r="J16" i="10"/>
  <c r="H16" i="10"/>
  <c r="G16" i="10"/>
  <c r="F16" i="10"/>
  <c r="M15" i="10"/>
  <c r="L15" i="10"/>
  <c r="K15" i="10"/>
  <c r="J15" i="10"/>
  <c r="H15" i="10"/>
  <c r="G15" i="10"/>
  <c r="F15" i="10"/>
  <c r="M13" i="10"/>
  <c r="L13" i="10"/>
  <c r="K13" i="10"/>
  <c r="J13" i="10"/>
  <c r="H13" i="10"/>
  <c r="G13" i="10"/>
  <c r="F13" i="10"/>
  <c r="M12" i="10"/>
  <c r="L12" i="10"/>
  <c r="K12" i="10"/>
  <c r="J12" i="10"/>
  <c r="H12" i="10"/>
  <c r="G12" i="10"/>
  <c r="F12" i="10"/>
  <c r="M11" i="10"/>
  <c r="L11" i="10"/>
  <c r="K11" i="10"/>
  <c r="J11" i="10"/>
  <c r="H11" i="10"/>
  <c r="G11" i="10"/>
  <c r="F11" i="10"/>
  <c r="M10" i="10"/>
  <c r="L10" i="10"/>
  <c r="K10" i="10"/>
  <c r="J10" i="10"/>
  <c r="H10" i="10"/>
  <c r="G10" i="10"/>
  <c r="F10" i="10"/>
  <c r="M8" i="10"/>
  <c r="L8" i="10"/>
  <c r="K8" i="10"/>
  <c r="J8" i="10"/>
  <c r="H8" i="10"/>
  <c r="G8" i="10"/>
  <c r="F8" i="10"/>
</calcChain>
</file>

<file path=xl/sharedStrings.xml><?xml version="1.0" encoding="utf-8"?>
<sst xmlns="http://schemas.openxmlformats.org/spreadsheetml/2006/main" count="533" uniqueCount="183">
  <si>
    <t>RBD</t>
  </si>
  <si>
    <t>CHD</t>
  </si>
  <si>
    <t>INF</t>
  </si>
  <si>
    <t>pay</t>
  </si>
  <si>
    <t>12m</t>
  </si>
  <si>
    <t>foc</t>
  </si>
  <si>
    <t>EU1 지역</t>
  </si>
  <si>
    <t>EU2 지역</t>
  </si>
  <si>
    <t>HKG</t>
  </si>
  <si>
    <t>PVG</t>
  </si>
  <si>
    <t>OZ</t>
  </si>
  <si>
    <t>TG</t>
  </si>
  <si>
    <t>NH</t>
  </si>
  <si>
    <t>UA</t>
  </si>
  <si>
    <t>Z</t>
  </si>
  <si>
    <t>C</t>
  </si>
  <si>
    <t>J</t>
  </si>
  <si>
    <t>D</t>
  </si>
  <si>
    <t>Y</t>
  </si>
  <si>
    <t>W</t>
  </si>
  <si>
    <t>V</t>
  </si>
  <si>
    <t>B</t>
  </si>
  <si>
    <t>H</t>
  </si>
  <si>
    <t>M</t>
  </si>
  <si>
    <t>L</t>
  </si>
  <si>
    <t>Q</t>
  </si>
  <si>
    <t>S</t>
  </si>
  <si>
    <t>요금 사용 안내</t>
  </si>
  <si>
    <t>T</t>
  </si>
  <si>
    <t xml:space="preserve">      </t>
  </si>
  <si>
    <t>문의시,  seoul2@swiss.com/  070-8686-2515 로 연락바랍니다.</t>
  </si>
  <si>
    <t>감사합니다.</t>
  </si>
  <si>
    <r>
      <t>      </t>
    </r>
    <r>
      <rPr>
        <b/>
        <sz val="11"/>
        <color indexed="8"/>
        <rFont val="Calibri"/>
        <family val="2"/>
      </rPr>
      <t xml:space="preserve"> </t>
    </r>
  </si>
  <si>
    <r>
      <t>-</t>
    </r>
    <r>
      <rPr>
        <sz val="7"/>
        <color indexed="8"/>
        <rFont val="Batang"/>
        <family val="1"/>
      </rPr>
      <t xml:space="preserve">          </t>
    </r>
    <r>
      <rPr>
        <b/>
        <sz val="10"/>
        <color indexed="8"/>
        <rFont val="Batang"/>
        <family val="1"/>
      </rPr>
      <t xml:space="preserve">스위스항공의 한국 출발 및 유럽 내 모든 운임은 Zero 커미션입니다. </t>
    </r>
  </si>
  <si>
    <r>
      <t>-</t>
    </r>
    <r>
      <rPr>
        <sz val="7"/>
        <color indexed="8"/>
        <rFont val="Batang"/>
        <family val="1"/>
      </rPr>
      <t xml:space="preserve">          </t>
    </r>
    <r>
      <rPr>
        <b/>
        <sz val="10"/>
        <color indexed="8"/>
        <rFont val="Batang"/>
        <family val="1"/>
      </rPr>
      <t xml:space="preserve">반드시 자동운임 조회 및 자동발권을 이용하시기 바랍니다. </t>
    </r>
  </si>
  <si>
    <r>
      <t>-</t>
    </r>
    <r>
      <rPr>
        <sz val="7"/>
        <color indexed="8"/>
        <rFont val="Batang"/>
        <family val="1"/>
      </rPr>
      <t xml:space="preserve">          </t>
    </r>
    <r>
      <rPr>
        <b/>
        <sz val="10"/>
        <color indexed="8"/>
        <rFont val="Batang"/>
        <family val="1"/>
      </rPr>
      <t xml:space="preserve">요금과 규정 및 OAL (타항공사) 예약클래스 등은 사전예고없이 변경될 수도 있아오니 </t>
    </r>
  </si>
  <si>
    <t xml:space="preserve">             항상 자동운임 조회와 FARE NOTE를 참고하시기 바랍니다. </t>
  </si>
  <si>
    <r>
      <t>-</t>
    </r>
    <r>
      <rPr>
        <sz val="7"/>
        <color indexed="8"/>
        <rFont val="Batang"/>
        <family val="1"/>
      </rPr>
      <t xml:space="preserve">          </t>
    </r>
    <r>
      <rPr>
        <b/>
        <sz val="10"/>
        <color indexed="8"/>
        <rFont val="Batang"/>
        <family val="1"/>
      </rPr>
      <t xml:space="preserve">중동/아프리카행은 인천 출발만 가능합니다. </t>
    </r>
  </si>
  <si>
    <r>
      <t>-</t>
    </r>
    <r>
      <rPr>
        <sz val="7"/>
        <color indexed="8"/>
        <rFont val="Batang"/>
        <family val="1"/>
      </rPr>
      <t xml:space="preserve">          </t>
    </r>
    <r>
      <rPr>
        <b/>
        <sz val="10"/>
        <color indexed="8"/>
        <rFont val="Batang"/>
        <family val="1"/>
      </rPr>
      <t xml:space="preserve"> 북미/남미 요금은 없어지므로, 이용을 원할 경우 시스템상 조회되는 IATA 요금을 이용하시기 바랍니다. </t>
    </r>
  </si>
  <si>
    <r>
      <t>-</t>
    </r>
    <r>
      <rPr>
        <sz val="7"/>
        <color indexed="8"/>
        <rFont val="Batang"/>
        <family val="1"/>
      </rPr>
      <t xml:space="preserve">          </t>
    </r>
    <r>
      <rPr>
        <b/>
        <sz val="10"/>
        <color indexed="8"/>
        <rFont val="Batang"/>
        <family val="1"/>
      </rPr>
      <t xml:space="preserve">LX-LH ½ RT 결합 요금은 계속 사용 가능합니다. – 별도의 안내문 참고 바랍니다. </t>
    </r>
  </si>
  <si>
    <r>
      <t>-</t>
    </r>
    <r>
      <rPr>
        <sz val="7"/>
        <color indexed="8"/>
        <rFont val="Batang"/>
        <family val="1"/>
      </rPr>
      <t xml:space="preserve">          </t>
    </r>
    <r>
      <rPr>
        <b/>
        <sz val="10"/>
        <color indexed="8"/>
        <rFont val="Batang"/>
        <family val="1"/>
      </rPr>
      <t xml:space="preserve">각종 변경 (날짜/여정)은 항공권상의 Original Date 이전에 반드시 이루어져야 하며, 변경과 동시에 수수료를 지불해야 합니다. </t>
    </r>
  </si>
  <si>
    <t xml:space="preserve">             그렇지 않을 경우 해당 항공권은 사용불가 상태로 변경됩니다. </t>
  </si>
  <si>
    <r>
      <t xml:space="preserve"> 현지출발</t>
    </r>
    <r>
      <rPr>
        <b/>
        <sz val="11"/>
        <color indexed="8"/>
        <rFont val="Calibri"/>
        <family val="2"/>
      </rPr>
      <t xml:space="preserve"> </t>
    </r>
    <r>
      <rPr>
        <b/>
        <sz val="11"/>
        <color indexed="8"/>
        <rFont val="Gulim"/>
        <family val="2"/>
      </rPr>
      <t>한국발권</t>
    </r>
    <r>
      <rPr>
        <b/>
        <sz val="11"/>
        <color indexed="8"/>
        <rFont val="Arial"/>
        <family val="2"/>
      </rPr>
      <t>(SOTO)</t>
    </r>
    <r>
      <rPr>
        <b/>
        <sz val="11"/>
        <color indexed="8"/>
        <rFont val="Calibri"/>
        <family val="2"/>
      </rPr>
      <t xml:space="preserve"> </t>
    </r>
    <r>
      <rPr>
        <b/>
        <sz val="11"/>
        <color indexed="8"/>
        <rFont val="Arial"/>
        <family val="2"/>
      </rPr>
      <t>.</t>
    </r>
    <r>
      <rPr>
        <b/>
        <sz val="11"/>
        <color indexed="8"/>
        <rFont val="Calibri"/>
        <family val="2"/>
      </rPr>
      <t> </t>
    </r>
  </si>
  <si>
    <r>
      <t xml:space="preserve"> 한국출발</t>
    </r>
    <r>
      <rPr>
        <b/>
        <sz val="11"/>
        <color indexed="8"/>
        <rFont val="Calibri"/>
        <family val="2"/>
      </rPr>
      <t xml:space="preserve"> </t>
    </r>
    <r>
      <rPr>
        <b/>
        <sz val="11"/>
        <color indexed="8"/>
        <rFont val="Gulim"/>
        <family val="2"/>
      </rPr>
      <t>한국발권시</t>
    </r>
    <r>
      <rPr>
        <b/>
        <sz val="11"/>
        <color indexed="8"/>
        <rFont val="Arial"/>
        <family val="2"/>
      </rPr>
      <t>.</t>
    </r>
    <r>
      <rPr>
        <b/>
        <sz val="11"/>
        <color indexed="8"/>
        <rFont val="Calibri"/>
        <family val="2"/>
      </rPr>
      <t> </t>
    </r>
  </si>
  <si>
    <t>MU</t>
  </si>
  <si>
    <t>U</t>
  </si>
  <si>
    <t>F</t>
  </si>
  <si>
    <t>CX</t>
  </si>
  <si>
    <t>HKG/BKK</t>
  </si>
  <si>
    <t>PUS</t>
  </si>
  <si>
    <t>SHA/BJS</t>
  </si>
  <si>
    <t>CJU</t>
  </si>
  <si>
    <t>KE</t>
  </si>
  <si>
    <t>Min</t>
  </si>
  <si>
    <t xml:space="preserve">Max </t>
  </si>
  <si>
    <t>EU3 지역</t>
  </si>
  <si>
    <t>DXB MCT</t>
  </si>
  <si>
    <t>TYO</t>
  </si>
  <si>
    <t>JL</t>
  </si>
  <si>
    <t>PUS/CJU는 EU 및 이집트, 레바논, 이스라엘행에 적용</t>
  </si>
  <si>
    <r>
      <t>-</t>
    </r>
    <r>
      <rPr>
        <sz val="7"/>
        <color indexed="8"/>
        <rFont val="Batang"/>
        <family val="1"/>
      </rPr>
      <t xml:space="preserve">          </t>
    </r>
    <r>
      <rPr>
        <b/>
        <sz val="10"/>
        <color indexed="8"/>
        <rFont val="Batang"/>
        <family val="1"/>
      </rPr>
      <t xml:space="preserve">2012년 6월 1일 발권분 부터 전반적인 요금 체계가 변경됩니다. </t>
    </r>
  </si>
  <si>
    <r>
      <t>-</t>
    </r>
    <r>
      <rPr>
        <sz val="7"/>
        <color indexed="8"/>
        <rFont val="Batang"/>
        <family val="1"/>
      </rPr>
      <t xml:space="preserve">          </t>
    </r>
    <r>
      <rPr>
        <b/>
        <sz val="10"/>
        <color indexed="8"/>
        <rFont val="Batang"/>
        <family val="1"/>
      </rPr>
      <t xml:space="preserve">부산/제주 출발도 유럽/이집트/레바논/이스라엘 여정에 이용 가능합니다. </t>
    </r>
  </si>
  <si>
    <t xml:space="preserve">-         요금별 이용 가능 목적지 확인하시기 바랍니다. </t>
  </si>
  <si>
    <t>3D</t>
  </si>
  <si>
    <t>compartment</t>
  </si>
  <si>
    <t>LX fare type</t>
  </si>
  <si>
    <t>First</t>
  </si>
  <si>
    <t>Business</t>
  </si>
  <si>
    <t>Economy</t>
  </si>
  <si>
    <t>OAL 항공사</t>
  </si>
  <si>
    <t>반드시 자동운임 조회를 통해서 각 LX 요금에 맞는 OAL 예약클래스를 적용해서 발권하시기 바랍니다</t>
  </si>
  <si>
    <t>CA</t>
  </si>
  <si>
    <t>PEK</t>
  </si>
  <si>
    <t>2012년 9월26일발권부터</t>
  </si>
  <si>
    <t>D Y</t>
  </si>
  <si>
    <t>K</t>
  </si>
  <si>
    <t>G</t>
  </si>
  <si>
    <t>ACY</t>
  </si>
  <si>
    <t>SQ</t>
  </si>
  <si>
    <r>
      <t>TYO/SHA/HKG/BKK/BJS/</t>
    </r>
    <r>
      <rPr>
        <b/>
        <sz val="11"/>
        <color indexed="12"/>
        <rFont val="Calibri"/>
        <family val="2"/>
      </rPr>
      <t>SIN*</t>
    </r>
    <r>
      <rPr>
        <b/>
        <sz val="9"/>
        <color indexed="12"/>
        <rFont val="Calibri"/>
        <family val="2"/>
      </rPr>
      <t>(2013년 5월12일 이후 출발부터 적용)</t>
    </r>
  </si>
  <si>
    <r>
      <t>SIN*</t>
    </r>
    <r>
      <rPr>
        <b/>
        <sz val="9"/>
        <color indexed="12"/>
        <rFont val="Calibri"/>
        <family val="2"/>
      </rPr>
      <t>(2013년 5월 12일 이후 출발부터 적용)</t>
    </r>
  </si>
  <si>
    <t>CZ</t>
  </si>
  <si>
    <t>ICN/GMP</t>
  </si>
  <si>
    <t xml:space="preserve">2013년 2월 이후 </t>
  </si>
  <si>
    <t>PEK/SHA</t>
  </si>
  <si>
    <t>CX/KA</t>
  </si>
  <si>
    <t>F J Y</t>
  </si>
  <si>
    <t>J Y</t>
  </si>
  <si>
    <t>I Y</t>
  </si>
  <si>
    <t xml:space="preserve">서울/부산/제주발 유럽행 </t>
  </si>
  <si>
    <t xml:space="preserve">서울/부산/제주발 - 중동 </t>
  </si>
  <si>
    <t xml:space="preserve">서울/부산/제주발 - 아프리카 </t>
  </si>
  <si>
    <t>CPT DAR NBO JNB</t>
  </si>
  <si>
    <t xml:space="preserve">예기치 못한 사정에 의해 아래 각 항공사별 예약클래스는 변경될 수 있으므로 항상 시스템조회를 우선시 하시기 바랍니다. </t>
  </si>
  <si>
    <r>
      <t>-</t>
    </r>
    <r>
      <rPr>
        <sz val="7"/>
        <rFont val="Batang"/>
        <family val="1"/>
      </rPr>
      <t xml:space="preserve">          </t>
    </r>
    <r>
      <rPr>
        <b/>
        <sz val="10"/>
        <rFont val="Batang"/>
        <family val="1"/>
      </rPr>
      <t xml:space="preserve">2013년 5월 12일 부터 SIN-ZRH 왕복 구간 신규 취항합니다.  </t>
    </r>
  </si>
  <si>
    <t>ICN</t>
  </si>
  <si>
    <t>NRT</t>
  </si>
  <si>
    <t>GMP</t>
  </si>
  <si>
    <t>HND</t>
  </si>
  <si>
    <t>KA</t>
  </si>
  <si>
    <t>BKK</t>
  </si>
  <si>
    <t>SIN</t>
  </si>
  <si>
    <t>SHA</t>
  </si>
  <si>
    <t>CJU/PUS/SEL(ICN,GMP)*UA/NH/OZ/KE/JL*TYO-ZRH- LX further destinations</t>
  </si>
  <si>
    <t>1.  한국 출도착 LX  FARE  ROUTING</t>
  </si>
  <si>
    <t xml:space="preserve">2.  경유지별  한국출발 가능한 OAL </t>
  </si>
  <si>
    <t>*NRT</t>
  </si>
  <si>
    <t>*HKG</t>
  </si>
  <si>
    <t>*BKK</t>
  </si>
  <si>
    <t>*SIN</t>
  </si>
  <si>
    <t>*PEK</t>
  </si>
  <si>
    <t>*PVG</t>
  </si>
  <si>
    <r>
      <t>애바커스</t>
    </r>
    <r>
      <rPr>
        <b/>
        <sz val="10"/>
        <color indexed="8"/>
        <rFont val="Arial"/>
        <family val="2"/>
      </rPr>
      <t xml:space="preserve"> : </t>
    </r>
    <r>
      <rPr>
        <b/>
        <sz val="10"/>
        <color indexed="8"/>
        <rFont val="Batang"/>
        <family val="1"/>
      </rPr>
      <t>바겐</t>
    </r>
    <r>
      <rPr>
        <b/>
        <sz val="10"/>
        <color indexed="8"/>
        <rFont val="Arial"/>
        <family val="2"/>
      </rPr>
      <t xml:space="preserve"> </t>
    </r>
    <r>
      <rPr>
        <b/>
        <sz val="10"/>
        <color indexed="8"/>
        <rFont val="Batang"/>
        <family val="1"/>
      </rPr>
      <t>파인더</t>
    </r>
    <r>
      <rPr>
        <b/>
        <sz val="10"/>
        <color indexed="8"/>
        <rFont val="Arial"/>
        <family val="2"/>
      </rPr>
      <t xml:space="preserve"> (Bargain Finder) </t>
    </r>
  </si>
  <si>
    <r>
      <t>갈릴레오</t>
    </r>
    <r>
      <rPr>
        <b/>
        <sz val="10"/>
        <color indexed="8"/>
        <rFont val="Arial"/>
        <family val="2"/>
      </rPr>
      <t xml:space="preserve"> : </t>
    </r>
    <r>
      <rPr>
        <b/>
        <sz val="10"/>
        <color indexed="8"/>
        <rFont val="Batang"/>
        <family val="1"/>
      </rPr>
      <t>베스트</t>
    </r>
    <r>
      <rPr>
        <b/>
        <sz val="10"/>
        <color indexed="8"/>
        <rFont val="Arial"/>
        <family val="2"/>
      </rPr>
      <t xml:space="preserve"> </t>
    </r>
    <r>
      <rPr>
        <b/>
        <sz val="10"/>
        <color indexed="8"/>
        <rFont val="Batang"/>
        <family val="1"/>
      </rPr>
      <t>바이</t>
    </r>
    <r>
      <rPr>
        <b/>
        <sz val="10"/>
        <color indexed="8"/>
        <rFont val="Arial"/>
        <family val="2"/>
      </rPr>
      <t xml:space="preserve"> </t>
    </r>
    <r>
      <rPr>
        <b/>
        <sz val="10"/>
        <color indexed="8"/>
        <rFont val="Batang"/>
        <family val="1"/>
      </rPr>
      <t>쿼테이션</t>
    </r>
    <r>
      <rPr>
        <b/>
        <sz val="10"/>
        <color indexed="8"/>
        <rFont val="Arial"/>
        <family val="2"/>
      </rPr>
      <t xml:space="preserve"> (Best Buy Quotation) </t>
    </r>
  </si>
  <si>
    <r>
      <t>월드스팬</t>
    </r>
    <r>
      <rPr>
        <b/>
        <sz val="10"/>
        <color indexed="8"/>
        <rFont val="Arial"/>
        <family val="2"/>
      </rPr>
      <t xml:space="preserve"> : </t>
    </r>
    <r>
      <rPr>
        <b/>
        <sz val="10"/>
        <color indexed="8"/>
        <rFont val="Batang"/>
        <family val="1"/>
      </rPr>
      <t>로이스트</t>
    </r>
    <r>
      <rPr>
        <b/>
        <sz val="10"/>
        <color indexed="8"/>
        <rFont val="Arial"/>
        <family val="2"/>
      </rPr>
      <t xml:space="preserve"> </t>
    </r>
    <r>
      <rPr>
        <b/>
        <sz val="10"/>
        <color indexed="8"/>
        <rFont val="Batang"/>
        <family val="1"/>
      </rPr>
      <t>페어</t>
    </r>
    <r>
      <rPr>
        <b/>
        <sz val="10"/>
        <color indexed="8"/>
        <rFont val="Arial"/>
        <family val="2"/>
      </rPr>
      <t xml:space="preserve"> </t>
    </r>
    <r>
      <rPr>
        <b/>
        <sz val="10"/>
        <color indexed="8"/>
        <rFont val="Batang"/>
        <family val="1"/>
      </rPr>
      <t>파인더</t>
    </r>
    <r>
      <rPr>
        <b/>
        <sz val="10"/>
        <color indexed="8"/>
        <rFont val="Arial"/>
        <family val="2"/>
      </rPr>
      <t xml:space="preserve"> (Lowest Fare Finder)</t>
    </r>
  </si>
  <si>
    <t>타항공사 예약 클래스 조회 및 요금 조회시 GDS별로 아래 기능 이용하시면</t>
  </si>
  <si>
    <t xml:space="preserve">편리하게 요금 조회 및 예약 가능합니다. Entry는 각 GDS헬프데스크에 문의 바랍니다. </t>
  </si>
  <si>
    <r>
      <t>아마데우스</t>
    </r>
    <r>
      <rPr>
        <b/>
        <sz val="10"/>
        <color indexed="8"/>
        <rFont val="Arial"/>
        <family val="2"/>
      </rPr>
      <t>/</t>
    </r>
    <r>
      <rPr>
        <b/>
        <sz val="10"/>
        <color indexed="8"/>
        <rFont val="Batang"/>
        <family val="1"/>
      </rPr>
      <t>토파스</t>
    </r>
    <r>
      <rPr>
        <b/>
        <sz val="10"/>
        <color indexed="8"/>
        <rFont val="Arial"/>
        <family val="2"/>
      </rPr>
      <t xml:space="preserve"> </t>
    </r>
    <r>
      <rPr>
        <b/>
        <sz val="10"/>
        <color indexed="8"/>
        <rFont val="Batang"/>
        <family val="1"/>
      </rPr>
      <t>셀커넥트</t>
    </r>
    <r>
      <rPr>
        <b/>
        <sz val="10"/>
        <color indexed="8"/>
        <rFont val="Arial"/>
        <family val="2"/>
      </rPr>
      <t xml:space="preserve"> (11</t>
    </r>
    <r>
      <rPr>
        <b/>
        <sz val="10"/>
        <color indexed="8"/>
        <rFont val="Batang"/>
        <family val="1"/>
      </rPr>
      <t>월</t>
    </r>
    <r>
      <rPr>
        <b/>
        <sz val="10"/>
        <color indexed="8"/>
        <rFont val="Arial"/>
        <family val="2"/>
      </rPr>
      <t xml:space="preserve"> </t>
    </r>
    <r>
      <rPr>
        <b/>
        <sz val="10"/>
        <color indexed="8"/>
        <rFont val="Batang"/>
        <family val="1"/>
      </rPr>
      <t>이후</t>
    </r>
    <r>
      <rPr>
        <b/>
        <sz val="10"/>
        <color indexed="8"/>
        <rFont val="Arial"/>
        <family val="2"/>
      </rPr>
      <t xml:space="preserve"> ) : </t>
    </r>
    <r>
      <rPr>
        <b/>
        <sz val="10"/>
        <color indexed="8"/>
        <rFont val="Batang"/>
        <family val="1"/>
      </rPr>
      <t>베스트</t>
    </r>
    <r>
      <rPr>
        <b/>
        <sz val="10"/>
        <color indexed="8"/>
        <rFont val="Arial"/>
        <family val="2"/>
      </rPr>
      <t xml:space="preserve"> </t>
    </r>
    <r>
      <rPr>
        <b/>
        <sz val="10"/>
        <color indexed="8"/>
        <rFont val="Batang"/>
        <family val="1"/>
      </rPr>
      <t>프라이서</t>
    </r>
    <r>
      <rPr>
        <b/>
        <sz val="10"/>
        <color indexed="8"/>
        <rFont val="Arial"/>
        <family val="2"/>
      </rPr>
      <t xml:space="preserve"> (Best Pricer)</t>
    </r>
  </si>
  <si>
    <t>스위스 지역</t>
  </si>
  <si>
    <t xml:space="preserve">BSL GVA LUG ZRH
</t>
  </si>
  <si>
    <r>
      <t>-</t>
    </r>
    <r>
      <rPr>
        <sz val="7"/>
        <rFont val="Batang"/>
        <family val="1"/>
      </rPr>
      <t xml:space="preserve">          </t>
    </r>
    <r>
      <rPr>
        <b/>
        <sz val="10"/>
        <rFont val="Batang"/>
        <family val="1"/>
      </rPr>
      <t>2013년 10월 15일 부터 요금체계가 변경됩니다.</t>
    </r>
  </si>
  <si>
    <t>LRCKR</t>
  </si>
  <si>
    <t>TRCKR</t>
  </si>
  <si>
    <t>SRCKR</t>
  </si>
  <si>
    <t>WRCKR</t>
  </si>
  <si>
    <t>VRCKR</t>
  </si>
  <si>
    <t>QRCKR</t>
  </si>
  <si>
    <t>HRCKR</t>
  </si>
  <si>
    <t>URCKR</t>
  </si>
  <si>
    <t>MRFKR</t>
  </si>
  <si>
    <t>BRFKR</t>
  </si>
  <si>
    <t>YFFKR</t>
  </si>
  <si>
    <t>PRCKR</t>
  </si>
  <si>
    <t>ZFFOW</t>
  </si>
  <si>
    <t>ZFFKR</t>
  </si>
  <si>
    <t>DFFKR</t>
  </si>
  <si>
    <t>CFFKR</t>
  </si>
  <si>
    <t>JFFKR</t>
  </si>
  <si>
    <t>AFFKR</t>
  </si>
  <si>
    <t>FFFKR</t>
  </si>
  <si>
    <r>
      <t>-</t>
    </r>
    <r>
      <rPr>
        <sz val="7"/>
        <rFont val="Batang"/>
        <family val="1"/>
      </rPr>
      <t xml:space="preserve">          </t>
    </r>
    <r>
      <rPr>
        <b/>
        <sz val="10"/>
        <rFont val="Batang"/>
        <family val="1"/>
      </rPr>
      <t xml:space="preserve">2014년 1월 11일 부터 BEY 요금 삭제 및 CTA PMO SKG EDI 요금 신설되었습니다. </t>
    </r>
  </si>
  <si>
    <t>EUR240</t>
  </si>
  <si>
    <t>EUR120</t>
  </si>
  <si>
    <t>EUR180</t>
  </si>
  <si>
    <r>
      <t xml:space="preserve">                                    Conditions - </t>
    </r>
    <r>
      <rPr>
        <b/>
        <sz val="11"/>
        <color indexed="12"/>
        <rFont val="Calibri"/>
        <family val="2"/>
      </rPr>
      <t xml:space="preserve">2014년 01월 24일 발권부터.                                                                                          반드시 해당 요금의 Fare Note를 참고하시기 바랍니다. </t>
    </r>
  </si>
  <si>
    <t>Cancellation</t>
  </si>
  <si>
    <t xml:space="preserve">Rebooking </t>
  </si>
  <si>
    <t>FFFOWKR</t>
  </si>
  <si>
    <t>JFFOWKR</t>
  </si>
  <si>
    <t>YFFOWKR</t>
  </si>
  <si>
    <t>ZFFOWKR</t>
  </si>
  <si>
    <r>
      <t>-</t>
    </r>
    <r>
      <rPr>
        <sz val="7"/>
        <rFont val="Batang"/>
        <family val="1"/>
      </rPr>
      <t xml:space="preserve">          </t>
    </r>
    <r>
      <rPr>
        <b/>
        <sz val="10"/>
        <rFont val="Batang"/>
        <family val="1"/>
      </rPr>
      <t xml:space="preserve">2014년 1월 24일 발권부터 전체 정규요금의 FBC (Fare Basis Code)가 변경됩니다. </t>
    </r>
  </si>
  <si>
    <r>
      <t>-</t>
    </r>
    <r>
      <rPr>
        <sz val="7"/>
        <rFont val="Batang"/>
        <family val="1"/>
      </rPr>
      <t xml:space="preserve">          </t>
    </r>
    <r>
      <rPr>
        <b/>
        <sz val="10"/>
        <rFont val="Batang"/>
        <family val="1"/>
      </rPr>
      <t xml:space="preserve">2014년 1월 24일 발권부터 전체 정규요금의 Change/Refund 규정 및 징수 금액이 변경됩니다. </t>
    </r>
  </si>
  <si>
    <t>CAI TLV</t>
  </si>
  <si>
    <r>
      <t>-</t>
    </r>
    <r>
      <rPr>
        <sz val="7"/>
        <rFont val="Batang"/>
        <family val="1"/>
      </rPr>
      <t xml:space="preserve">          </t>
    </r>
    <r>
      <rPr>
        <b/>
        <sz val="10"/>
        <rFont val="Batang"/>
        <family val="1"/>
      </rPr>
      <t xml:space="preserve">2014년 4월 1일 발권부터 새 YQ 체계가 적용되며, 정규요금도 전반적으로 조정됩니다. </t>
    </r>
  </si>
  <si>
    <r>
      <t>-</t>
    </r>
    <r>
      <rPr>
        <sz val="7"/>
        <rFont val="Batang"/>
        <family val="1"/>
      </rPr>
      <t xml:space="preserve">          </t>
    </r>
    <r>
      <rPr>
        <b/>
        <sz val="10"/>
        <rFont val="Batang"/>
        <family val="1"/>
      </rPr>
      <t>2014년 2월 14일 발권부터 SQ 항공은 LX 요금에서 이용 불가능합니다. (SQ운항 및 SQ Flight Number 모두 포함)</t>
    </r>
  </si>
  <si>
    <r>
      <t>-</t>
    </r>
    <r>
      <rPr>
        <sz val="7"/>
        <rFont val="Batang"/>
        <family val="1"/>
      </rPr>
      <t xml:space="preserve">          </t>
    </r>
    <r>
      <rPr>
        <b/>
        <sz val="10"/>
        <rFont val="Batang"/>
        <family val="1"/>
      </rPr>
      <t xml:space="preserve">2014년 4월 18일부터 IEV 지역이 EU2에서 EU1으로 변경됩니다. </t>
    </r>
  </si>
  <si>
    <t>2014/11/03까지</t>
  </si>
  <si>
    <t>2014/11/04부터</t>
  </si>
  <si>
    <t>EUR250</t>
  </si>
  <si>
    <t>EUR130</t>
  </si>
  <si>
    <t xml:space="preserve">2014년 10월 1일 발권부터 적용 - GDS 자동운임조회 우선 적용 </t>
  </si>
  <si>
    <t>2014년 10월 1일 발권부터 적용 - GDS 자동운임조회 우선 적용</t>
  </si>
  <si>
    <r>
      <t>CJU/PUS/SEL(ICN,GMP)*CA/CX/CZ/MU/OZ/TG/KE/</t>
    </r>
    <r>
      <rPr>
        <b/>
        <sz val="11"/>
        <color rgb="FFFF0000"/>
        <rFont val="Calibri"/>
        <family val="2"/>
      </rPr>
      <t>SQ</t>
    </r>
    <r>
      <rPr>
        <b/>
        <sz val="11"/>
        <color indexed="8"/>
        <rFont val="Calibri"/>
        <family val="2"/>
      </rPr>
      <t>/KA*BJS/BKK/HKG/SHA/SIN-ZRH- LX further destinations  (</t>
    </r>
    <r>
      <rPr>
        <b/>
        <u/>
        <sz val="10"/>
        <color rgb="FFFF0000"/>
        <rFont val="Calibri"/>
        <family val="2"/>
      </rPr>
      <t>SQ 사용불가 2014년 2월14일부터</t>
    </r>
    <r>
      <rPr>
        <b/>
        <sz val="11"/>
        <color indexed="8"/>
        <rFont val="Calibri"/>
        <family val="2"/>
      </rPr>
      <t>)</t>
    </r>
  </si>
  <si>
    <t>: 아래 표는 참고만 바라며, 사정에 의해 변동될 수 있으니, 시스템 자동조회가 항상 우선입니다.</t>
  </si>
  <si>
    <t xml:space="preserve">:  지정된 8개국 출발티켓인 경우,  신용카드 결제시, OPC 수수료 가  OB tax code 로  자동조회되지 않으면,  수동 입력후, 발권바랍니다. </t>
  </si>
  <si>
    <t xml:space="preserve">   OPC 관련 발권문의는 사용하는 예약시스템에 문의바랍니다. </t>
  </si>
  <si>
    <t>: 아시아경유구간 ( TYO, HKG, BKK,SIN,BJS, PVG) 타항공사이용시 예약클래스는 자동운임조회로 확인바랍니다.  (OAL 예약클라스표 참고)</t>
  </si>
  <si>
    <t xml:space="preserve">기본 발권규정 :   0 % 커미션   ,  자동운임확인후 BSP 발권 ,  신용카드 결제가능 </t>
  </si>
  <si>
    <r>
      <t>:</t>
    </r>
    <r>
      <rPr>
        <b/>
        <sz val="11"/>
        <color indexed="8"/>
        <rFont val="Calibri"/>
        <family val="2"/>
      </rPr>
      <t xml:space="preserve"> </t>
    </r>
    <r>
      <rPr>
        <b/>
        <sz val="11"/>
        <color indexed="8"/>
        <rFont val="Gulim"/>
        <family val="2"/>
      </rPr>
      <t>자동운임조회후, 규정에 제약없으면, 커</t>
    </r>
    <r>
      <rPr>
        <b/>
        <sz val="11"/>
        <color indexed="8"/>
        <rFont val="Calibri"/>
        <family val="2"/>
      </rPr>
      <t>미션없이 BSP발권,  신용카드 결제 가능.</t>
    </r>
  </si>
  <si>
    <r>
      <t>: </t>
    </r>
    <r>
      <rPr>
        <b/>
        <sz val="11"/>
        <color indexed="8"/>
        <rFont val="Gulim"/>
        <family val="2"/>
      </rPr>
      <t xml:space="preserve">자동운임조회/규정확인후, </t>
    </r>
    <r>
      <rPr>
        <b/>
        <sz val="11"/>
        <color indexed="8"/>
        <rFont val="Calibri"/>
        <family val="2"/>
      </rPr>
      <t xml:space="preserve"> </t>
    </r>
    <r>
      <rPr>
        <b/>
        <sz val="11"/>
        <color indexed="8"/>
        <rFont val="Gulim"/>
        <family val="2"/>
      </rPr>
      <t>커미션</t>
    </r>
    <r>
      <rPr>
        <b/>
        <sz val="11"/>
        <color indexed="8"/>
        <rFont val="Arial"/>
        <family val="2"/>
      </rPr>
      <t> 없이</t>
    </r>
    <r>
      <rPr>
        <b/>
        <sz val="11"/>
        <color indexed="8"/>
        <rFont val="Calibri"/>
        <family val="2"/>
      </rPr>
      <t> BSP발권,  신용카드 결제 가능. </t>
    </r>
  </si>
  <si>
    <t>GMP출도착 KE2701-KE2799/KE2801-KE2899의 경우 LX정규요금 B클래스부터 이용 가능</t>
  </si>
  <si>
    <r>
      <t>AGP AMS BCN  BER BHX BRU BUD CGN CPH DUB DUS FLR FRA HAJ HAM IEV LIS LON LUX LYS MAD MAN MIL MUC NCE NUE PAR PMI PRG ROM STO STR VCE VIE VLC WAW</t>
    </r>
    <r>
      <rPr>
        <b/>
        <sz val="10"/>
        <color rgb="FFFF0000"/>
        <rFont val="Arial"/>
        <family val="2"/>
      </rPr>
      <t xml:space="preserve"> **BDS BIO BRI DRS GOT GRZ HEL KRK LEJ NAP RIX SCQ SJJ TLS (*2015년3월29일부터)</t>
    </r>
    <r>
      <rPr>
        <b/>
        <sz val="10"/>
        <color indexed="8"/>
        <rFont val="Arial"/>
        <family val="2"/>
      </rPr>
      <t xml:space="preserve">
</t>
    </r>
  </si>
  <si>
    <r>
      <t xml:space="preserve">CTA PMO SKG                                            ATH BEG BUH DBV IST LED LJU MLA MOW OPO OSL ZAG </t>
    </r>
    <r>
      <rPr>
        <b/>
        <sz val="10"/>
        <color rgb="FFFF0000"/>
        <rFont val="Arial"/>
        <family val="2"/>
      </rPr>
      <t xml:space="preserve">**IZM SOF (*2015년3월29일부터)        </t>
    </r>
  </si>
  <si>
    <r>
      <t>-</t>
    </r>
    <r>
      <rPr>
        <sz val="7"/>
        <rFont val="Batang"/>
        <family val="1"/>
      </rPr>
      <t xml:space="preserve">          </t>
    </r>
    <r>
      <rPr>
        <b/>
        <sz val="10"/>
        <rFont val="Batang"/>
        <family val="1"/>
      </rPr>
      <t xml:space="preserve">2014년 11월 4일 발권부터 Intercontinental 구간 요금의 변경 수수료가 EUR10씩 인상됩니다. </t>
    </r>
  </si>
  <si>
    <r>
      <t>-</t>
    </r>
    <r>
      <rPr>
        <sz val="7"/>
        <rFont val="Batang"/>
        <family val="1"/>
      </rPr>
      <t xml:space="preserve">          </t>
    </r>
    <r>
      <rPr>
        <b/>
        <sz val="10"/>
        <rFont val="Batang"/>
        <family val="1"/>
      </rPr>
      <t xml:space="preserve">2014년 10월 1일 발권부터 Continental 구간 요금의 변경 수수료가 EUR5씩 인상됩니다. </t>
    </r>
  </si>
  <si>
    <r>
      <t>-</t>
    </r>
    <r>
      <rPr>
        <sz val="7"/>
        <rFont val="Batang"/>
        <family val="1"/>
      </rPr>
      <t xml:space="preserve">          </t>
    </r>
    <r>
      <rPr>
        <b/>
        <sz val="10"/>
        <rFont val="Batang"/>
        <family val="1"/>
      </rPr>
      <t>2014년 10월 1일 발권부터 퍼스트와 L 클래스 제외한 이코노미 KRW7,000(왕복)/KRW5,000(편도) 비지니스 KRW15,000(왕복)/KRW10,000(편도) 인상됩니다.</t>
    </r>
  </si>
  <si>
    <t xml:space="preserve">-     대한항공으로 김포공항 출도착 연결편 이용시 LX 낮은 클래스 요금 사용은 불가능합니다. 자세한 사항은 OAL 예약클래스 부분을 참고해 주시기 바랍니다. </t>
  </si>
  <si>
    <t>KE (LX-T/E/L/K제외)</t>
  </si>
  <si>
    <t>Update 13OCT2015</t>
  </si>
  <si>
    <t xml:space="preserve">HKG / SIN / BKK을 KE로 경유시 LX운임 중 T/E/L/K 클래스는 이용불가합니다. </t>
  </si>
  <si>
    <r>
      <t>-</t>
    </r>
    <r>
      <rPr>
        <sz val="7"/>
        <rFont val="Batang"/>
        <family val="1"/>
      </rPr>
      <t xml:space="preserve">          </t>
    </r>
    <r>
      <rPr>
        <b/>
        <sz val="10"/>
        <rFont val="Batang"/>
        <family val="1"/>
      </rPr>
      <t xml:space="preserve">2015년 3월 29일 하계스케줄부터 신규 목적지가 추가됩니다. (요금표상 빨간색 처리) </t>
    </r>
  </si>
  <si>
    <r>
      <t>-</t>
    </r>
    <r>
      <rPr>
        <sz val="7"/>
        <color indexed="12"/>
        <rFont val="Batang"/>
        <family val="1"/>
      </rPr>
      <t xml:space="preserve">          </t>
    </r>
    <r>
      <rPr>
        <b/>
        <sz val="10"/>
        <color indexed="12"/>
        <rFont val="Batang"/>
        <family val="1"/>
      </rPr>
      <t xml:space="preserve">2015년 10월 13일 발권부터 HKG/SIN/BKK 경유편을 KE항공편 이용시 LX의 T/E/L/K클래스 운임은 사용 불가합니다.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</si>
</sst>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SFr.&quot;\ #,##0;[Red]&quot;SFr.&quot;\ \-#,##0"/>
    <numFmt numFmtId="165" formatCode="#,##0.0000"/>
    <numFmt numFmtId="166" formatCode="#,##0;[Red]#,##0"/>
  </numFmts>
  <fonts count="70" x14ac:knownFonts="1">
    <font>
      <sz val="11"/>
      <color theme="1"/>
      <name val="Calibri"/>
      <family val="2"/>
      <scheme val="minor"/>
    </font>
    <font>
      <b/>
      <sz val="10"/>
      <name val="Arial"/>
      <family val="2"/>
    </font>
    <font>
      <sz val="10"/>
      <name val="Arial"/>
      <family val="2"/>
    </font>
    <font>
      <sz val="11"/>
      <color indexed="8"/>
      <name val="Calibri"/>
      <family val="2"/>
    </font>
    <font>
      <sz val="11"/>
      <name val="Calibri"/>
      <family val="2"/>
    </font>
    <font>
      <sz val="8"/>
      <name val="Calibri"/>
      <family val="2"/>
    </font>
    <font>
      <b/>
      <sz val="18"/>
      <color indexed="8"/>
      <name val="Calibri"/>
      <family val="2"/>
    </font>
    <font>
      <b/>
      <sz val="10"/>
      <name val="Tahoma"/>
      <family val="2"/>
    </font>
    <font>
      <sz val="10"/>
      <name val="Tahoma"/>
      <family val="2"/>
    </font>
    <font>
      <b/>
      <sz val="10"/>
      <color indexed="8"/>
      <name val="Tahoma"/>
      <family val="2"/>
    </font>
    <font>
      <sz val="10"/>
      <color indexed="10"/>
      <name val="Tahoma"/>
      <family val="2"/>
    </font>
    <font>
      <sz val="10"/>
      <color indexed="8"/>
      <name val="Tahoma"/>
      <family val="2"/>
    </font>
    <font>
      <sz val="11"/>
      <color indexed="8"/>
      <name val="Tahoma"/>
      <family val="2"/>
    </font>
    <font>
      <b/>
      <sz val="11"/>
      <color indexed="12"/>
      <name val="Tahoma"/>
      <family val="2"/>
    </font>
    <font>
      <b/>
      <sz val="18"/>
      <name val="Tahoma"/>
      <family val="2"/>
    </font>
    <font>
      <b/>
      <sz val="18"/>
      <color indexed="8"/>
      <name val="Tahoma"/>
      <family val="2"/>
    </font>
    <font>
      <sz val="10"/>
      <color indexed="8"/>
      <name val="Calibri"/>
      <family val="2"/>
    </font>
    <font>
      <b/>
      <sz val="10"/>
      <color indexed="8"/>
      <name val="Batang"/>
      <family val="1"/>
    </font>
    <font>
      <sz val="10"/>
      <color indexed="8"/>
      <name val="Batang"/>
      <family val="1"/>
    </font>
    <font>
      <b/>
      <sz val="16"/>
      <color indexed="8"/>
      <name val="Calibri"/>
      <family val="2"/>
    </font>
    <font>
      <b/>
      <sz val="11"/>
      <color indexed="10"/>
      <name val="Calibri"/>
      <family val="2"/>
    </font>
    <font>
      <b/>
      <sz val="11"/>
      <color indexed="8"/>
      <name val="Calibri"/>
      <family val="2"/>
    </font>
    <font>
      <sz val="11"/>
      <color indexed="12"/>
      <name val="Calibri"/>
      <family val="2"/>
    </font>
    <font>
      <b/>
      <sz val="10"/>
      <color indexed="10"/>
      <name val="Arial"/>
      <family val="2"/>
    </font>
    <font>
      <b/>
      <sz val="11"/>
      <color indexed="8"/>
      <name val="Gulim"/>
      <family val="2"/>
    </font>
    <font>
      <b/>
      <sz val="11"/>
      <color indexed="8"/>
      <name val="Arial"/>
      <family val="2"/>
    </font>
    <font>
      <sz val="7"/>
      <color indexed="8"/>
      <name val="Batang"/>
      <family val="1"/>
    </font>
    <font>
      <sz val="10"/>
      <color indexed="12"/>
      <name val="Batang"/>
      <family val="1"/>
    </font>
    <font>
      <b/>
      <sz val="11"/>
      <color indexed="12"/>
      <name val="Calibri"/>
      <family val="2"/>
    </font>
    <font>
      <b/>
      <sz val="10"/>
      <color indexed="10"/>
      <name val="Calibri"/>
      <family val="2"/>
    </font>
    <font>
      <b/>
      <sz val="11"/>
      <name val="Calibri"/>
      <family val="2"/>
    </font>
    <font>
      <b/>
      <sz val="9"/>
      <color indexed="12"/>
      <name val="Calibri"/>
      <family val="2"/>
    </font>
    <font>
      <sz val="7"/>
      <color indexed="12"/>
      <name val="Batang"/>
      <family val="1"/>
    </font>
    <font>
      <b/>
      <sz val="10"/>
      <color indexed="12"/>
      <name val="Batang"/>
      <family val="1"/>
    </font>
    <font>
      <b/>
      <sz val="11"/>
      <color indexed="8"/>
      <name val="Tahoma"/>
      <family val="2"/>
    </font>
    <font>
      <b/>
      <sz val="11"/>
      <name val="Tahoma"/>
      <family val="2"/>
    </font>
    <font>
      <b/>
      <sz val="11"/>
      <name val="Arial"/>
      <family val="2"/>
    </font>
    <font>
      <sz val="11"/>
      <color indexed="8"/>
      <name val="Arial"/>
      <family val="2"/>
    </font>
    <font>
      <sz val="11"/>
      <name val="Arial"/>
      <family val="2"/>
    </font>
    <font>
      <sz val="11"/>
      <color indexed="10"/>
      <name val="Arial"/>
      <family val="2"/>
    </font>
    <font>
      <b/>
      <sz val="14"/>
      <name val="Tahoma"/>
      <family val="2"/>
    </font>
    <font>
      <b/>
      <sz val="14"/>
      <color indexed="8"/>
      <name val="Tahoma"/>
      <family val="2"/>
    </font>
    <font>
      <b/>
      <sz val="10"/>
      <color indexed="8"/>
      <name val="Arial"/>
      <family val="2"/>
    </font>
    <font>
      <sz val="10"/>
      <name val="Batang"/>
      <family val="1"/>
    </font>
    <font>
      <sz val="7"/>
      <name val="Batang"/>
      <family val="1"/>
    </font>
    <font>
      <b/>
      <sz val="10"/>
      <name val="Batang"/>
      <family val="1"/>
    </font>
    <font>
      <b/>
      <sz val="12"/>
      <color indexed="8"/>
      <name val="Calibri"/>
      <family val="2"/>
    </font>
    <font>
      <b/>
      <sz val="11"/>
      <color indexed="8"/>
      <name val="Calibri"/>
      <family val="2"/>
    </font>
    <font>
      <b/>
      <sz val="12"/>
      <name val="Arial"/>
      <family val="2"/>
    </font>
    <font>
      <sz val="14"/>
      <color indexed="8"/>
      <name val="Arial"/>
      <family val="2"/>
    </font>
    <font>
      <b/>
      <sz val="14"/>
      <name val="Arial"/>
      <family val="2"/>
    </font>
    <font>
      <b/>
      <sz val="16"/>
      <name val="Calibri"/>
      <family val="2"/>
    </font>
    <font>
      <sz val="10"/>
      <name val="Calibri"/>
      <family val="2"/>
    </font>
    <font>
      <b/>
      <strike/>
      <sz val="11"/>
      <color indexed="10"/>
      <name val="Calibri"/>
      <family val="2"/>
    </font>
    <font>
      <b/>
      <sz val="11"/>
      <color theme="1"/>
      <name val="Calibri"/>
      <family val="2"/>
      <scheme val="minor"/>
    </font>
    <font>
      <b/>
      <sz val="10"/>
      <color indexed="10"/>
      <name val="Tahoma"/>
      <family val="2"/>
    </font>
    <font>
      <b/>
      <sz val="11"/>
      <color indexed="10"/>
      <name val="Tahoma"/>
      <family val="2"/>
    </font>
    <font>
      <b/>
      <sz val="16"/>
      <color indexed="8"/>
      <name val="Tahoma"/>
      <family val="2"/>
    </font>
    <font>
      <b/>
      <sz val="16"/>
      <color theme="1"/>
      <name val="Calibri"/>
      <family val="2"/>
      <scheme val="minor"/>
    </font>
    <font>
      <b/>
      <sz val="10"/>
      <color rgb="FF0000FF"/>
      <name val="Arial"/>
      <family val="2"/>
    </font>
    <font>
      <b/>
      <sz val="11"/>
      <color indexed="8"/>
      <name val="Calibri"/>
      <family val="2"/>
      <scheme val="minor"/>
    </font>
    <font>
      <b/>
      <sz val="11"/>
      <color rgb="FFFF0000"/>
      <name val="Calibri"/>
      <family val="2"/>
    </font>
    <font>
      <b/>
      <u/>
      <sz val="10"/>
      <color rgb="FFFF0000"/>
      <name val="Calibri"/>
      <family val="2"/>
    </font>
    <font>
      <b/>
      <sz val="10"/>
      <color rgb="FFFF0000"/>
      <name val="Arial"/>
      <family val="2"/>
    </font>
    <font>
      <b/>
      <sz val="9"/>
      <color theme="1"/>
      <name val="Arial"/>
      <family val="2"/>
    </font>
    <font>
      <b/>
      <sz val="9"/>
      <color indexed="8"/>
      <name val="Calibri"/>
      <family val="2"/>
    </font>
    <font>
      <b/>
      <sz val="9"/>
      <color indexed="8"/>
      <name val="Batang"/>
      <family val="1"/>
    </font>
    <font>
      <b/>
      <sz val="9"/>
      <name val="Tahoma"/>
      <family val="2"/>
    </font>
    <font>
      <b/>
      <sz val="9"/>
      <name val="Arial"/>
      <family val="2"/>
    </font>
    <font>
      <b/>
      <sz val="10"/>
      <name val="Calibri"/>
      <family val="2"/>
    </font>
  </fonts>
  <fills count="12">
    <fill>
      <patternFill patternType="none"/>
    </fill>
    <fill>
      <patternFill patternType="gray125"/>
    </fill>
    <fill>
      <patternFill patternType="solid">
        <fgColor indexed="13"/>
        <bgColor indexed="64"/>
      </patternFill>
    </fill>
    <fill>
      <patternFill patternType="solid">
        <fgColor indexed="55"/>
        <bgColor indexed="64"/>
      </patternFill>
    </fill>
    <fill>
      <patternFill patternType="solid">
        <fgColor indexed="47"/>
        <bgColor indexed="64"/>
      </patternFill>
    </fill>
    <fill>
      <patternFill patternType="solid">
        <fgColor indexed="45"/>
        <bgColor indexed="64"/>
      </patternFill>
    </fill>
    <fill>
      <patternFill patternType="solid">
        <fgColor indexed="43"/>
        <bgColor indexed="64"/>
      </patternFill>
    </fill>
    <fill>
      <patternFill patternType="solid">
        <fgColor indexed="22"/>
        <bgColor indexed="64"/>
      </patternFill>
    </fill>
    <fill>
      <patternFill patternType="solid">
        <fgColor rgb="FF92D050"/>
        <bgColor indexed="64"/>
      </patternFill>
    </fill>
    <fill>
      <patternFill patternType="solid">
        <fgColor theme="0"/>
        <bgColor indexed="64"/>
      </patternFill>
    </fill>
    <fill>
      <patternFill patternType="solid">
        <fgColor rgb="FF00FFFF"/>
        <bgColor indexed="64"/>
      </patternFill>
    </fill>
    <fill>
      <patternFill patternType="solid">
        <fgColor rgb="FFFFFF00"/>
        <bgColor indexed="64"/>
      </patternFill>
    </fill>
  </fills>
  <borders count="5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hair">
        <color indexed="23"/>
      </bottom>
      <diagonal/>
    </border>
    <border>
      <left style="medium">
        <color indexed="64"/>
      </left>
      <right style="medium">
        <color indexed="64"/>
      </right>
      <top/>
      <bottom style="hair">
        <color indexed="23"/>
      </bottom>
      <diagonal/>
    </border>
    <border>
      <left style="medium">
        <color indexed="64"/>
      </left>
      <right style="medium">
        <color indexed="64"/>
      </right>
      <top/>
      <bottom/>
      <diagonal/>
    </border>
    <border>
      <left/>
      <right style="medium">
        <color indexed="64"/>
      </right>
      <top/>
      <bottom/>
      <diagonal/>
    </border>
    <border>
      <left style="thin">
        <color indexed="47"/>
      </left>
      <right/>
      <top/>
      <bottom/>
      <diagonal/>
    </border>
    <border>
      <left style="thin">
        <color indexed="47"/>
      </left>
      <right/>
      <top/>
      <bottom style="thin">
        <color indexed="47"/>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style="hair">
        <color indexed="23"/>
      </bottom>
      <diagonal/>
    </border>
    <border>
      <left style="medium">
        <color indexed="64"/>
      </left>
      <right style="medium">
        <color indexed="64"/>
      </right>
      <top style="hair">
        <color indexed="23"/>
      </top>
      <bottom style="hair">
        <color indexed="23"/>
      </bottom>
      <diagonal/>
    </border>
    <border>
      <left/>
      <right style="medium">
        <color indexed="64"/>
      </right>
      <top style="hair">
        <color indexed="23"/>
      </top>
      <bottom style="hair">
        <color indexed="23"/>
      </bottom>
      <diagonal/>
    </border>
    <border>
      <left/>
      <right style="medium">
        <color indexed="64"/>
      </right>
      <top/>
      <bottom style="hair">
        <color indexed="23"/>
      </bottom>
      <diagonal/>
    </border>
    <border>
      <left style="medium">
        <color indexed="64"/>
      </left>
      <right style="medium">
        <color indexed="64"/>
      </right>
      <top style="hair">
        <color indexed="23"/>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hair">
        <color indexed="23"/>
      </bottom>
      <diagonal/>
    </border>
    <border>
      <left style="thin">
        <color indexed="64"/>
      </left>
      <right/>
      <top/>
      <bottom style="hair">
        <color indexed="23"/>
      </bottom>
      <diagonal/>
    </border>
    <border>
      <left/>
      <right/>
      <top style="hair">
        <color indexed="23"/>
      </top>
      <bottom style="medium">
        <color indexed="64"/>
      </bottom>
      <diagonal/>
    </border>
    <border>
      <left/>
      <right/>
      <top style="hair">
        <color indexed="23"/>
      </top>
      <bottom style="hair">
        <color indexed="23"/>
      </bottom>
      <diagonal/>
    </border>
    <border>
      <left/>
      <right/>
      <top/>
      <bottom style="hair">
        <color indexed="23"/>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s>
  <cellStyleXfs count="3">
    <xf numFmtId="0" fontId="0" fillId="0" borderId="0"/>
    <xf numFmtId="0" fontId="2" fillId="0" borderId="0"/>
    <xf numFmtId="9" fontId="3" fillId="0" borderId="0" applyFont="0" applyFill="0" applyBorder="0" applyAlignment="0" applyProtection="0"/>
  </cellStyleXfs>
  <cellXfs count="299">
    <xf numFmtId="0" fontId="0" fillId="0" borderId="0" xfId="0"/>
    <xf numFmtId="3" fontId="8" fillId="0" borderId="0" xfId="0" applyNumberFormat="1" applyFont="1" applyFill="1" applyBorder="1" applyAlignment="1">
      <alignment horizontal="center"/>
    </xf>
    <xf numFmtId="0" fontId="8" fillId="0" borderId="0" xfId="0" applyFont="1" applyFill="1" applyBorder="1" applyAlignment="1">
      <alignment horizontal="center"/>
    </xf>
    <xf numFmtId="0" fontId="13" fillId="0" borderId="0" xfId="0" applyFont="1"/>
    <xf numFmtId="0" fontId="12" fillId="0" borderId="0" xfId="0" applyFont="1" applyFill="1" applyBorder="1"/>
    <xf numFmtId="3" fontId="10" fillId="0" borderId="0" xfId="0" quotePrefix="1" applyNumberFormat="1" applyFont="1" applyFill="1" applyBorder="1" applyAlignment="1">
      <alignment horizontal="center"/>
    </xf>
    <xf numFmtId="0" fontId="11" fillId="0" borderId="0" xfId="0" applyFont="1" applyFill="1" applyBorder="1" applyAlignment="1">
      <alignment horizontal="center" vertical="center"/>
    </xf>
    <xf numFmtId="3" fontId="8" fillId="0" borderId="0" xfId="0" applyNumberFormat="1" applyFont="1" applyFill="1" applyBorder="1" applyAlignment="1">
      <alignment horizontal="center" vertical="center" wrapText="1"/>
    </xf>
    <xf numFmtId="3" fontId="8" fillId="0" borderId="0" xfId="0" quotePrefix="1" applyNumberFormat="1" applyFont="1" applyFill="1" applyBorder="1" applyAlignment="1">
      <alignment horizontal="center"/>
    </xf>
    <xf numFmtId="0" fontId="12" fillId="0" borderId="0" xfId="0" applyFont="1" applyFill="1" applyBorder="1" applyAlignment="1">
      <alignment horizontal="left"/>
    </xf>
    <xf numFmtId="0" fontId="14" fillId="0" borderId="0" xfId="0" applyFont="1" applyAlignment="1">
      <alignment horizontal="left"/>
    </xf>
    <xf numFmtId="0" fontId="15" fillId="0" borderId="0" xfId="0" applyFont="1"/>
    <xf numFmtId="0" fontId="1" fillId="0" borderId="1" xfId="0" applyFont="1" applyFill="1" applyBorder="1" applyAlignment="1">
      <alignment horizontal="center"/>
    </xf>
    <xf numFmtId="0" fontId="1" fillId="0" borderId="1" xfId="0" applyFont="1" applyFill="1" applyBorder="1" applyAlignment="1">
      <alignment horizontal="center" wrapText="1"/>
    </xf>
    <xf numFmtId="0" fontId="1" fillId="0" borderId="2" xfId="0" quotePrefix="1" applyNumberFormat="1" applyFont="1" applyFill="1" applyBorder="1" applyAlignment="1">
      <alignment horizontal="center"/>
    </xf>
    <xf numFmtId="0" fontId="1" fillId="0" borderId="3" xfId="0" quotePrefix="1" applyNumberFormat="1" applyFont="1" applyFill="1" applyBorder="1" applyAlignment="1">
      <alignment horizontal="center"/>
    </xf>
    <xf numFmtId="0" fontId="1" fillId="0" borderId="4" xfId="0" quotePrefix="1" applyNumberFormat="1" applyFont="1" applyFill="1" applyBorder="1" applyAlignment="1">
      <alignment horizontal="center"/>
    </xf>
    <xf numFmtId="0" fontId="16" fillId="0" borderId="0" xfId="0" applyFont="1"/>
    <xf numFmtId="0" fontId="19" fillId="0" borderId="0" xfId="0" applyFont="1"/>
    <xf numFmtId="0" fontId="6" fillId="0" borderId="0" xfId="0" applyFont="1" applyFill="1"/>
    <xf numFmtId="0" fontId="6" fillId="2" borderId="0" xfId="0" applyFont="1" applyFill="1"/>
    <xf numFmtId="0" fontId="16" fillId="2" borderId="0" xfId="0" applyFont="1" applyFill="1"/>
    <xf numFmtId="49" fontId="11" fillId="0" borderId="0" xfId="0" applyNumberFormat="1" applyFont="1"/>
    <xf numFmtId="49" fontId="18" fillId="0" borderId="0" xfId="0" applyNumberFormat="1" applyFont="1" applyAlignment="1">
      <alignment horizontal="center"/>
    </xf>
    <xf numFmtId="49" fontId="11" fillId="0" borderId="0" xfId="0" applyNumberFormat="1" applyFont="1" applyAlignment="1">
      <alignment horizontal="center"/>
    </xf>
    <xf numFmtId="49" fontId="16" fillId="0" borderId="0" xfId="0" applyNumberFormat="1" applyFont="1"/>
    <xf numFmtId="0" fontId="20" fillId="0" borderId="0" xfId="0" applyFont="1"/>
    <xf numFmtId="0" fontId="22" fillId="0" borderId="0" xfId="0" applyFont="1"/>
    <xf numFmtId="0" fontId="21" fillId="0" borderId="0" xfId="0" applyFont="1"/>
    <xf numFmtId="0" fontId="24" fillId="0" borderId="0" xfId="0" applyFont="1"/>
    <xf numFmtId="0" fontId="25" fillId="0" borderId="0" xfId="0" applyFont="1"/>
    <xf numFmtId="0" fontId="1" fillId="0" borderId="1" xfId="0" applyFont="1" applyFill="1" applyBorder="1" applyAlignment="1">
      <alignment horizontal="left" wrapText="1"/>
    </xf>
    <xf numFmtId="49" fontId="18" fillId="0" borderId="0" xfId="0" applyNumberFormat="1" applyFont="1" applyAlignment="1">
      <alignment horizontal="left" indent="4"/>
    </xf>
    <xf numFmtId="0" fontId="18" fillId="0" borderId="0" xfId="0" applyFont="1"/>
    <xf numFmtId="49" fontId="17" fillId="0" borderId="0" xfId="0" applyNumberFormat="1" applyFont="1" applyAlignment="1">
      <alignment horizontal="left" indent="4"/>
    </xf>
    <xf numFmtId="49" fontId="17" fillId="0" borderId="0" xfId="0" applyNumberFormat="1" applyFont="1" applyAlignment="1">
      <alignment horizontal="left" indent="2"/>
    </xf>
    <xf numFmtId="49" fontId="18" fillId="0" borderId="0" xfId="0" applyNumberFormat="1" applyFont="1"/>
    <xf numFmtId="0" fontId="27" fillId="0" borderId="0" xfId="0" applyFont="1"/>
    <xf numFmtId="0" fontId="29" fillId="0" borderId="0" xfId="0" applyFont="1"/>
    <xf numFmtId="1" fontId="1" fillId="0" borderId="5" xfId="0" applyNumberFormat="1" applyFont="1" applyFill="1" applyBorder="1" applyAlignment="1">
      <alignment horizontal="center" wrapText="1"/>
    </xf>
    <xf numFmtId="0" fontId="17" fillId="0" borderId="0" xfId="0" applyFont="1"/>
    <xf numFmtId="0" fontId="7" fillId="0" borderId="0" xfId="0" applyFont="1" applyFill="1" applyBorder="1"/>
    <xf numFmtId="165" fontId="7" fillId="0" borderId="0" xfId="0" applyNumberFormat="1" applyFont="1" applyFill="1" applyBorder="1"/>
    <xf numFmtId="4" fontId="7" fillId="0" borderId="0" xfId="0" applyNumberFormat="1" applyFont="1" applyFill="1" applyBorder="1"/>
    <xf numFmtId="0" fontId="7" fillId="0" borderId="6" xfId="0" applyFont="1" applyFill="1" applyBorder="1"/>
    <xf numFmtId="0" fontId="7" fillId="0" borderId="7" xfId="0" applyFont="1" applyFill="1" applyBorder="1"/>
    <xf numFmtId="0" fontId="7" fillId="0" borderId="4" xfId="0" applyFont="1" applyFill="1" applyBorder="1" applyAlignment="1">
      <alignment horizontal="center"/>
    </xf>
    <xf numFmtId="0" fontId="7" fillId="0" borderId="0" xfId="1" applyFont="1" applyFill="1" applyBorder="1" applyAlignment="1">
      <alignment horizontal="center"/>
    </xf>
    <xf numFmtId="2" fontId="7" fillId="0" borderId="4" xfId="0" applyNumberFormat="1" applyFont="1" applyFill="1" applyBorder="1" applyAlignment="1">
      <alignment horizontal="center"/>
    </xf>
    <xf numFmtId="2" fontId="7" fillId="0" borderId="0" xfId="0" applyNumberFormat="1" applyFont="1" applyFill="1" applyBorder="1" applyAlignment="1">
      <alignment horizontal="center"/>
    </xf>
    <xf numFmtId="2" fontId="7" fillId="0" borderId="5" xfId="0" applyNumberFormat="1" applyFont="1" applyFill="1" applyBorder="1" applyAlignment="1">
      <alignment horizontal="center"/>
    </xf>
    <xf numFmtId="0" fontId="7" fillId="0" borderId="8" xfId="1" applyFont="1" applyFill="1" applyBorder="1" applyAlignment="1">
      <alignment horizontal="center"/>
    </xf>
    <xf numFmtId="2" fontId="7" fillId="0" borderId="8" xfId="0" applyNumberFormat="1" applyFont="1" applyFill="1" applyBorder="1" applyAlignment="1">
      <alignment horizontal="center"/>
    </xf>
    <xf numFmtId="2" fontId="7" fillId="0" borderId="9" xfId="0" applyNumberFormat="1" applyFont="1" applyFill="1" applyBorder="1" applyAlignment="1">
      <alignment horizontal="center"/>
    </xf>
    <xf numFmtId="2" fontId="7" fillId="0" borderId="10" xfId="0" applyNumberFormat="1" applyFont="1" applyFill="1" applyBorder="1" applyAlignment="1">
      <alignment horizontal="center"/>
    </xf>
    <xf numFmtId="2" fontId="7" fillId="0" borderId="11" xfId="0" applyNumberFormat="1" applyFont="1" applyFill="1" applyBorder="1" applyAlignment="1">
      <alignment horizontal="center"/>
    </xf>
    <xf numFmtId="2" fontId="7" fillId="0" borderId="12" xfId="0" applyNumberFormat="1" applyFont="1" applyFill="1" applyBorder="1" applyAlignment="1">
      <alignment horizontal="center"/>
    </xf>
    <xf numFmtId="0" fontId="7" fillId="3" borderId="13" xfId="0" applyFont="1" applyFill="1" applyBorder="1"/>
    <xf numFmtId="0" fontId="7" fillId="3" borderId="14" xfId="1" applyFont="1" applyFill="1" applyBorder="1" applyAlignment="1">
      <alignment horizontal="center"/>
    </xf>
    <xf numFmtId="0" fontId="7" fillId="3" borderId="14" xfId="0" applyFont="1" applyFill="1" applyBorder="1" applyAlignment="1">
      <alignment horizontal="center"/>
    </xf>
    <xf numFmtId="2" fontId="7" fillId="3" borderId="14" xfId="0" applyNumberFormat="1" applyFont="1" applyFill="1" applyBorder="1" applyAlignment="1">
      <alignment horizontal="center"/>
    </xf>
    <xf numFmtId="2" fontId="7" fillId="3" borderId="15" xfId="0" applyNumberFormat="1" applyFont="1" applyFill="1" applyBorder="1" applyAlignment="1">
      <alignment horizontal="center"/>
    </xf>
    <xf numFmtId="0" fontId="7" fillId="3" borderId="14" xfId="0" applyFont="1" applyFill="1" applyBorder="1"/>
    <xf numFmtId="0" fontId="7" fillId="3" borderId="14" xfId="0" applyFont="1" applyFill="1" applyBorder="1" applyAlignment="1">
      <alignment horizontal="center" vertical="center" wrapText="1"/>
    </xf>
    <xf numFmtId="0" fontId="7" fillId="3" borderId="14" xfId="0" applyFont="1" applyFill="1" applyBorder="1" applyAlignment="1">
      <alignment horizontal="center" wrapText="1"/>
    </xf>
    <xf numFmtId="0" fontId="7" fillId="3" borderId="15" xfId="0" applyFont="1" applyFill="1" applyBorder="1" applyAlignment="1">
      <alignment horizontal="center"/>
    </xf>
    <xf numFmtId="2" fontId="7" fillId="0" borderId="16" xfId="0" applyNumberFormat="1" applyFont="1" applyFill="1" applyBorder="1" applyAlignment="1">
      <alignment horizontal="center"/>
    </xf>
    <xf numFmtId="2" fontId="7" fillId="0" borderId="1" xfId="0" applyNumberFormat="1" applyFont="1" applyFill="1" applyBorder="1" applyAlignment="1">
      <alignment horizontal="center"/>
    </xf>
    <xf numFmtId="49" fontId="27" fillId="0" borderId="0" xfId="0" applyNumberFormat="1" applyFont="1" applyAlignment="1">
      <alignment horizontal="left" indent="4"/>
    </xf>
    <xf numFmtId="0" fontId="7" fillId="3" borderId="0" xfId="0" applyFont="1" applyFill="1" applyBorder="1"/>
    <xf numFmtId="0" fontId="21" fillId="0" borderId="17" xfId="0" applyFont="1" applyFill="1" applyBorder="1"/>
    <xf numFmtId="0" fontId="7" fillId="4" borderId="18" xfId="0" applyFont="1" applyFill="1" applyBorder="1" applyAlignment="1">
      <alignment horizontal="center" vertical="center" wrapText="1"/>
    </xf>
    <xf numFmtId="0" fontId="7" fillId="4" borderId="9" xfId="0" applyFont="1" applyFill="1" applyBorder="1" applyAlignment="1">
      <alignment horizontal="center"/>
    </xf>
    <xf numFmtId="0" fontId="34" fillId="0" borderId="0" xfId="0" applyFont="1" applyFill="1"/>
    <xf numFmtId="0" fontId="35" fillId="0" borderId="0" xfId="0" applyFont="1" applyFill="1"/>
    <xf numFmtId="0" fontId="37" fillId="0" borderId="0" xfId="0" applyFont="1"/>
    <xf numFmtId="3" fontId="38" fillId="0" borderId="0" xfId="0" applyNumberFormat="1" applyFont="1" applyFill="1" applyBorder="1" applyAlignment="1">
      <alignment horizontal="center"/>
    </xf>
    <xf numFmtId="0" fontId="37" fillId="0" borderId="0" xfId="0" applyFont="1" applyFill="1" applyBorder="1"/>
    <xf numFmtId="0" fontId="39" fillId="0" borderId="0" xfId="0" applyFont="1" applyFill="1" applyBorder="1" applyAlignment="1">
      <alignment horizontal="left"/>
    </xf>
    <xf numFmtId="0" fontId="38" fillId="0" borderId="0" xfId="0" applyFont="1" applyFill="1" applyBorder="1" applyAlignment="1">
      <alignment horizontal="left"/>
    </xf>
    <xf numFmtId="0" fontId="37" fillId="0" borderId="0" xfId="0" applyFont="1" applyFill="1" applyBorder="1" applyAlignment="1"/>
    <xf numFmtId="0" fontId="36" fillId="0" borderId="0" xfId="0" applyFont="1" applyFill="1" applyBorder="1" applyAlignment="1">
      <alignment horizontal="center" vertical="center"/>
    </xf>
    <xf numFmtId="0" fontId="38" fillId="0" borderId="0" xfId="0" applyFont="1" applyFill="1" applyBorder="1" applyAlignment="1">
      <alignment horizontal="center"/>
    </xf>
    <xf numFmtId="0" fontId="41" fillId="0" borderId="0" xfId="0" applyFont="1"/>
    <xf numFmtId="0" fontId="40" fillId="0" borderId="0" xfId="0" applyFont="1" applyAlignment="1">
      <alignment horizontal="left"/>
    </xf>
    <xf numFmtId="1" fontId="21" fillId="0" borderId="0" xfId="0" applyNumberFormat="1" applyFont="1"/>
    <xf numFmtId="0" fontId="1" fillId="0" borderId="4" xfId="0" applyFont="1" applyFill="1" applyBorder="1" applyAlignment="1">
      <alignment horizontal="left"/>
    </xf>
    <xf numFmtId="0" fontId="1" fillId="0" borderId="4" xfId="0" applyFont="1" applyFill="1" applyBorder="1" applyAlignment="1">
      <alignment horizontal="center" wrapText="1"/>
    </xf>
    <xf numFmtId="9" fontId="1" fillId="0" borderId="1" xfId="0" applyNumberFormat="1" applyFont="1" applyFill="1" applyBorder="1" applyAlignment="1">
      <alignment horizontal="center" wrapText="1"/>
    </xf>
    <xf numFmtId="1" fontId="1" fillId="0" borderId="28" xfId="0" applyNumberFormat="1" applyFont="1" applyFill="1" applyBorder="1" applyAlignment="1">
      <alignment horizontal="center" wrapText="1"/>
    </xf>
    <xf numFmtId="9" fontId="1" fillId="0" borderId="29" xfId="0" applyNumberFormat="1" applyFont="1" applyFill="1" applyBorder="1" applyAlignment="1">
      <alignment horizontal="center" wrapText="1"/>
    </xf>
    <xf numFmtId="1" fontId="1" fillId="0" borderId="30" xfId="0" applyNumberFormat="1" applyFont="1" applyFill="1" applyBorder="1" applyAlignment="1">
      <alignment horizontal="center" wrapText="1"/>
    </xf>
    <xf numFmtId="9" fontId="1" fillId="0" borderId="3" xfId="0" applyNumberFormat="1" applyFont="1" applyFill="1" applyBorder="1" applyAlignment="1">
      <alignment horizontal="center" wrapText="1"/>
    </xf>
    <xf numFmtId="1" fontId="1" fillId="0" borderId="31" xfId="0" applyNumberFormat="1" applyFont="1" applyFill="1" applyBorder="1" applyAlignment="1">
      <alignment horizontal="center" wrapText="1"/>
    </xf>
    <xf numFmtId="9" fontId="1" fillId="0" borderId="2" xfId="2" applyFont="1" applyFill="1" applyBorder="1" applyAlignment="1">
      <alignment horizontal="center"/>
    </xf>
    <xf numFmtId="1" fontId="1" fillId="0" borderId="28" xfId="2" applyNumberFormat="1" applyFont="1" applyFill="1" applyBorder="1" applyAlignment="1">
      <alignment horizontal="center"/>
    </xf>
    <xf numFmtId="9" fontId="1" fillId="0" borderId="3" xfId="2" applyFont="1" applyFill="1" applyBorder="1" applyAlignment="1">
      <alignment horizontal="center"/>
    </xf>
    <xf numFmtId="1" fontId="1" fillId="0" borderId="31" xfId="2" applyNumberFormat="1" applyFont="1" applyFill="1" applyBorder="1" applyAlignment="1">
      <alignment horizontal="center"/>
    </xf>
    <xf numFmtId="9" fontId="1" fillId="0" borderId="2" xfId="0" applyNumberFormat="1" applyFont="1" applyFill="1" applyBorder="1" applyAlignment="1">
      <alignment horizontal="center"/>
    </xf>
    <xf numFmtId="1" fontId="1" fillId="0" borderId="18" xfId="0" applyNumberFormat="1" applyFont="1" applyFill="1" applyBorder="1" applyAlignment="1">
      <alignment horizontal="center" wrapText="1"/>
    </xf>
    <xf numFmtId="9" fontId="1" fillId="0" borderId="4" xfId="0" applyNumberFormat="1" applyFont="1" applyFill="1" applyBorder="1" applyAlignment="1">
      <alignment horizontal="center"/>
    </xf>
    <xf numFmtId="0" fontId="1" fillId="0" borderId="4" xfId="0" applyNumberFormat="1" applyFont="1" applyFill="1" applyBorder="1" applyAlignment="1">
      <alignment horizontal="center"/>
    </xf>
    <xf numFmtId="9" fontId="1" fillId="0" borderId="29" xfId="0" applyNumberFormat="1" applyFont="1" applyFill="1" applyBorder="1" applyAlignment="1">
      <alignment horizontal="center"/>
    </xf>
    <xf numFmtId="0" fontId="1" fillId="0" borderId="29" xfId="0" applyNumberFormat="1" applyFont="1" applyFill="1" applyBorder="1" applyAlignment="1">
      <alignment horizontal="center"/>
    </xf>
    <xf numFmtId="9" fontId="1" fillId="0" borderId="4" xfId="0" applyNumberFormat="1" applyFont="1" applyFill="1" applyBorder="1" applyAlignment="1">
      <alignment horizontal="center" wrapText="1"/>
    </xf>
    <xf numFmtId="9" fontId="1" fillId="0" borderId="32" xfId="0" applyNumberFormat="1" applyFont="1" applyFill="1" applyBorder="1" applyAlignment="1">
      <alignment horizontal="center" wrapText="1"/>
    </xf>
    <xf numFmtId="0" fontId="1" fillId="0" borderId="32" xfId="0" applyNumberFormat="1" applyFont="1" applyFill="1" applyBorder="1" applyAlignment="1">
      <alignment horizontal="center" wrapText="1"/>
    </xf>
    <xf numFmtId="1" fontId="1" fillId="0" borderId="9" xfId="0" applyNumberFormat="1" applyFont="1" applyFill="1" applyBorder="1" applyAlignment="1">
      <alignment horizontal="center" wrapText="1"/>
    </xf>
    <xf numFmtId="49" fontId="43" fillId="0" borderId="0" xfId="0" applyNumberFormat="1" applyFont="1" applyAlignment="1">
      <alignment horizontal="left" indent="4"/>
    </xf>
    <xf numFmtId="0" fontId="43" fillId="0" borderId="0" xfId="0" applyFont="1"/>
    <xf numFmtId="0" fontId="46" fillId="0" borderId="0" xfId="0" applyFont="1"/>
    <xf numFmtId="0" fontId="46" fillId="0" borderId="0" xfId="0" applyFont="1" applyBorder="1"/>
    <xf numFmtId="0" fontId="7" fillId="0" borderId="1" xfId="0" applyFont="1" applyFill="1" applyBorder="1" applyAlignment="1">
      <alignment horizontal="center" vertical="center" wrapText="1"/>
    </xf>
    <xf numFmtId="0" fontId="17" fillId="2" borderId="0" xfId="0" applyFont="1" applyFill="1"/>
    <xf numFmtId="0" fontId="7" fillId="2" borderId="0" xfId="0" applyFont="1" applyFill="1" applyBorder="1"/>
    <xf numFmtId="4" fontId="7" fillId="2" borderId="0" xfId="0" applyNumberFormat="1" applyFont="1" applyFill="1" applyBorder="1"/>
    <xf numFmtId="0" fontId="7" fillId="0" borderId="33"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6" xfId="0" applyFont="1" applyFill="1" applyBorder="1" applyAlignment="1">
      <alignment horizontal="center" vertical="center"/>
    </xf>
    <xf numFmtId="0" fontId="9" fillId="0" borderId="1" xfId="0" applyFont="1" applyFill="1" applyBorder="1" applyAlignment="1">
      <alignment vertical="top" wrapText="1"/>
    </xf>
    <xf numFmtId="0" fontId="28" fillId="0" borderId="35" xfId="0" applyFont="1" applyFill="1" applyBorder="1"/>
    <xf numFmtId="0" fontId="28" fillId="0" borderId="36" xfId="0" applyFont="1" applyFill="1" applyBorder="1"/>
    <xf numFmtId="0" fontId="21" fillId="0" borderId="0" xfId="0" applyFont="1" applyFill="1" applyBorder="1"/>
    <xf numFmtId="0" fontId="9" fillId="0" borderId="22" xfId="0" applyFont="1" applyFill="1" applyBorder="1" applyAlignment="1">
      <alignment vertical="top" wrapText="1"/>
    </xf>
    <xf numFmtId="0" fontId="31" fillId="0" borderId="27" xfId="0" applyFont="1" applyFill="1" applyBorder="1"/>
    <xf numFmtId="0" fontId="9" fillId="0" borderId="20" xfId="0" applyFont="1" applyFill="1" applyBorder="1" applyAlignment="1">
      <alignment vertical="top" wrapText="1"/>
    </xf>
    <xf numFmtId="0" fontId="21" fillId="0" borderId="37" xfId="0" applyFont="1" applyFill="1" applyBorder="1"/>
    <xf numFmtId="0" fontId="28" fillId="0" borderId="24" xfId="0" applyFont="1" applyFill="1" applyBorder="1"/>
    <xf numFmtId="0" fontId="9" fillId="0" borderId="38" xfId="0" applyFont="1" applyFill="1" applyBorder="1" applyAlignment="1">
      <alignment vertical="top" wrapText="1"/>
    </xf>
    <xf numFmtId="0" fontId="21" fillId="0" borderId="39" xfId="0" applyFont="1" applyFill="1" applyBorder="1"/>
    <xf numFmtId="0" fontId="28" fillId="0" borderId="26" xfId="0" applyFont="1" applyFill="1" applyBorder="1"/>
    <xf numFmtId="0" fontId="9" fillId="0" borderId="19" xfId="0" applyFont="1" applyFill="1" applyBorder="1" applyAlignment="1">
      <alignment vertical="top" wrapText="1"/>
    </xf>
    <xf numFmtId="0" fontId="21" fillId="0" borderId="40" xfId="0" applyFont="1" applyFill="1" applyBorder="1"/>
    <xf numFmtId="0" fontId="28" fillId="0" borderId="23" xfId="0" applyFont="1" applyFill="1" applyBorder="1"/>
    <xf numFmtId="0" fontId="9" fillId="0" borderId="21" xfId="0" applyFont="1" applyFill="1" applyBorder="1" applyAlignment="1">
      <alignment vertical="top" wrapText="1"/>
    </xf>
    <xf numFmtId="0" fontId="21" fillId="0" borderId="41" xfId="0" applyFont="1" applyFill="1" applyBorder="1"/>
    <xf numFmtId="0" fontId="28" fillId="0" borderId="25" xfId="0" applyFont="1" applyFill="1" applyBorder="1"/>
    <xf numFmtId="0" fontId="28" fillId="0" borderId="27" xfId="0" applyFont="1" applyFill="1" applyBorder="1"/>
    <xf numFmtId="0" fontId="0" fillId="0" borderId="0" xfId="0" applyFill="1"/>
    <xf numFmtId="0" fontId="22" fillId="0" borderId="0" xfId="0" applyFont="1" applyFill="1"/>
    <xf numFmtId="0" fontId="17" fillId="5" borderId="0" xfId="0" applyFont="1" applyFill="1"/>
    <xf numFmtId="0" fontId="7" fillId="5" borderId="0" xfId="0" applyFont="1" applyFill="1" applyBorder="1"/>
    <xf numFmtId="0" fontId="47" fillId="0" borderId="0" xfId="0" applyFont="1"/>
    <xf numFmtId="0" fontId="47" fillId="0" borderId="42" xfId="0" applyFont="1" applyBorder="1"/>
    <xf numFmtId="0" fontId="47" fillId="0" borderId="43" xfId="0" applyFont="1" applyBorder="1"/>
    <xf numFmtId="0" fontId="47" fillId="0" borderId="44" xfId="0" applyFont="1" applyBorder="1"/>
    <xf numFmtId="0" fontId="47" fillId="0" borderId="45" xfId="0" applyFont="1" applyBorder="1"/>
    <xf numFmtId="0" fontId="47" fillId="0" borderId="0" xfId="0" applyFont="1" applyBorder="1"/>
    <xf numFmtId="0" fontId="17" fillId="0" borderId="0" xfId="0" applyFont="1" applyFill="1"/>
    <xf numFmtId="0" fontId="48" fillId="0" borderId="0" xfId="0" applyFont="1"/>
    <xf numFmtId="0" fontId="49" fillId="0" borderId="0" xfId="0" applyFont="1" applyFill="1" applyBorder="1"/>
    <xf numFmtId="0" fontId="50" fillId="0" borderId="0" xfId="0" applyFont="1"/>
    <xf numFmtId="16" fontId="23" fillId="0" borderId="4" xfId="0" applyNumberFormat="1" applyFont="1" applyFill="1" applyBorder="1" applyAlignment="1">
      <alignment horizontal="center"/>
    </xf>
    <xf numFmtId="0" fontId="9" fillId="0" borderId="1" xfId="0" applyFont="1" applyBorder="1" applyAlignment="1">
      <alignment horizontal="center"/>
    </xf>
    <xf numFmtId="0" fontId="9" fillId="0" borderId="4" xfId="0" applyFont="1" applyBorder="1" applyAlignment="1">
      <alignment horizontal="center"/>
    </xf>
    <xf numFmtId="0" fontId="9" fillId="0" borderId="12" xfId="0" applyFont="1" applyBorder="1" applyAlignment="1">
      <alignment horizontal="center"/>
    </xf>
    <xf numFmtId="0" fontId="51" fillId="0" borderId="0" xfId="0" applyFont="1"/>
    <xf numFmtId="0" fontId="52" fillId="0" borderId="0" xfId="0" applyFont="1"/>
    <xf numFmtId="164" fontId="1" fillId="0" borderId="2" xfId="0" applyNumberFormat="1" applyFont="1" applyFill="1" applyBorder="1" applyAlignment="1">
      <alignment horizontal="center" wrapText="1"/>
    </xf>
    <xf numFmtId="164" fontId="1" fillId="0" borderId="4" xfId="0" applyNumberFormat="1" applyFont="1" applyFill="1" applyBorder="1" applyAlignment="1">
      <alignment horizontal="center" wrapText="1"/>
    </xf>
    <xf numFmtId="0" fontId="1" fillId="0" borderId="46" xfId="0" applyFont="1" applyFill="1" applyBorder="1" applyAlignment="1">
      <alignment horizontal="center" wrapText="1"/>
    </xf>
    <xf numFmtId="0" fontId="1" fillId="0" borderId="49" xfId="0" applyFont="1" applyFill="1" applyBorder="1" applyAlignment="1">
      <alignment horizontal="center" wrapText="1"/>
    </xf>
    <xf numFmtId="0" fontId="1" fillId="0" borderId="50" xfId="0" applyFont="1" applyFill="1" applyBorder="1" applyAlignment="1">
      <alignment horizontal="center" wrapText="1"/>
    </xf>
    <xf numFmtId="0" fontId="1" fillId="0" borderId="46" xfId="0" applyFont="1" applyFill="1" applyBorder="1" applyAlignment="1">
      <alignment horizontal="center"/>
    </xf>
    <xf numFmtId="0" fontId="42" fillId="0" borderId="50" xfId="0" applyFont="1" applyFill="1" applyBorder="1" applyAlignment="1">
      <alignment horizontal="center"/>
    </xf>
    <xf numFmtId="0" fontId="1" fillId="0" borderId="50" xfId="0" applyFont="1" applyFill="1" applyBorder="1" applyAlignment="1">
      <alignment horizontal="center"/>
    </xf>
    <xf numFmtId="0" fontId="1" fillId="0" borderId="2" xfId="0" applyFont="1" applyFill="1" applyBorder="1" applyAlignment="1">
      <alignment horizontal="center" wrapText="1"/>
    </xf>
    <xf numFmtId="0" fontId="1" fillId="0" borderId="29" xfId="0" applyFont="1" applyFill="1" applyBorder="1" applyAlignment="1">
      <alignment horizontal="center" wrapText="1"/>
    </xf>
    <xf numFmtId="0" fontId="1" fillId="0" borderId="3" xfId="0" applyFont="1" applyFill="1" applyBorder="1" applyAlignment="1">
      <alignment horizontal="center" wrapText="1"/>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2" borderId="1" xfId="0" applyFont="1" applyFill="1" applyBorder="1" applyAlignment="1">
      <alignment horizontal="center" wrapText="1"/>
    </xf>
    <xf numFmtId="0" fontId="51" fillId="0" borderId="0" xfId="0" applyFont="1" applyFill="1"/>
    <xf numFmtId="0" fontId="43" fillId="0" borderId="0" xfId="0" applyFont="1" applyFill="1"/>
    <xf numFmtId="0" fontId="52" fillId="0" borderId="0" xfId="0" applyFont="1" applyFill="1"/>
    <xf numFmtId="49" fontId="43" fillId="0" borderId="0" xfId="0" applyNumberFormat="1" applyFont="1" applyFill="1" applyAlignment="1">
      <alignment horizontal="left" indent="4"/>
    </xf>
    <xf numFmtId="0" fontId="25" fillId="0" borderId="51" xfId="0" applyFont="1" applyBorder="1" applyAlignment="1">
      <alignment horizontal="center"/>
    </xf>
    <xf numFmtId="0" fontId="25" fillId="0" borderId="52" xfId="0" applyFont="1" applyBorder="1" applyAlignment="1">
      <alignment horizontal="center"/>
    </xf>
    <xf numFmtId="0" fontId="25" fillId="0" borderId="53" xfId="0" applyFont="1" applyBorder="1" applyAlignment="1">
      <alignment horizontal="center"/>
    </xf>
    <xf numFmtId="0" fontId="25" fillId="0" borderId="54" xfId="0" applyFont="1" applyBorder="1" applyAlignment="1">
      <alignment horizontal="center"/>
    </xf>
    <xf numFmtId="166" fontId="54" fillId="0" borderId="19" xfId="0" applyNumberFormat="1" applyFont="1" applyBorder="1"/>
    <xf numFmtId="166" fontId="54" fillId="0" borderId="20" xfId="0" applyNumberFormat="1" applyFont="1" applyBorder="1"/>
    <xf numFmtId="166" fontId="54" fillId="0" borderId="21" xfId="0" applyNumberFormat="1" applyFont="1" applyBorder="1"/>
    <xf numFmtId="166" fontId="54" fillId="0" borderId="38" xfId="0" applyNumberFormat="1" applyFont="1" applyBorder="1"/>
    <xf numFmtId="166" fontId="54" fillId="0" borderId="22" xfId="0" applyNumberFormat="1" applyFont="1" applyBorder="1"/>
    <xf numFmtId="0" fontId="54" fillId="0" borderId="0" xfId="0" applyFont="1"/>
    <xf numFmtId="0" fontId="7" fillId="0" borderId="0" xfId="0" applyFont="1" applyBorder="1"/>
    <xf numFmtId="0" fontId="36" fillId="0" borderId="0" xfId="0" applyFont="1"/>
    <xf numFmtId="0" fontId="1" fillId="0" borderId="0" xfId="0" applyFont="1" applyFill="1" applyBorder="1" applyAlignment="1">
      <alignment horizontal="center" vertical="center" wrapText="1"/>
    </xf>
    <xf numFmtId="0" fontId="35" fillId="0" borderId="0" xfId="0" applyFont="1"/>
    <xf numFmtId="0" fontId="34" fillId="0" borderId="0" xfId="0" applyFont="1"/>
    <xf numFmtId="0" fontId="55" fillId="0" borderId="0" xfId="0" applyFont="1" applyFill="1" applyBorder="1" applyAlignment="1">
      <alignment horizontal="left"/>
    </xf>
    <xf numFmtId="0" fontId="55" fillId="0" borderId="0" xfId="0" quotePrefix="1" applyFont="1" applyFill="1" applyBorder="1" applyAlignment="1">
      <alignment horizontal="left"/>
    </xf>
    <xf numFmtId="0" fontId="56" fillId="0" borderId="0" xfId="0" quotePrefix="1" applyFont="1"/>
    <xf numFmtId="0" fontId="34" fillId="0" borderId="51" xfId="0" applyFont="1" applyBorder="1" applyAlignment="1">
      <alignment horizontal="center"/>
    </xf>
    <xf numFmtId="0" fontId="35" fillId="0" borderId="0" xfId="0" applyFont="1" applyFill="1" applyBorder="1" applyAlignment="1">
      <alignment horizontal="center" vertical="center"/>
    </xf>
    <xf numFmtId="0" fontId="34" fillId="0" borderId="52" xfId="0" applyFont="1" applyBorder="1" applyAlignment="1">
      <alignment horizontal="center"/>
    </xf>
    <xf numFmtId="0" fontId="34" fillId="0" borderId="53" xfId="0" applyFont="1" applyBorder="1" applyAlignment="1">
      <alignment horizontal="center"/>
    </xf>
    <xf numFmtId="3" fontId="35" fillId="0" borderId="0" xfId="0" applyNumberFormat="1" applyFont="1" applyFill="1" applyBorder="1" applyAlignment="1">
      <alignment horizontal="center"/>
    </xf>
    <xf numFmtId="0" fontId="35" fillId="0" borderId="0" xfId="0" applyNumberFormat="1" applyFont="1" applyFill="1" applyBorder="1" applyAlignment="1">
      <alignment horizontal="center"/>
    </xf>
    <xf numFmtId="3" fontId="34" fillId="0" borderId="0" xfId="0" applyNumberFormat="1" applyFont="1" applyFill="1" applyBorder="1" applyAlignment="1">
      <alignment horizontal="center"/>
    </xf>
    <xf numFmtId="0" fontId="34" fillId="0" borderId="0" xfId="0" applyNumberFormat="1" applyFont="1" applyFill="1" applyBorder="1" applyAlignment="1">
      <alignment horizontal="center"/>
    </xf>
    <xf numFmtId="0" fontId="34" fillId="0" borderId="54" xfId="0" applyFont="1" applyBorder="1" applyAlignment="1">
      <alignment horizontal="center"/>
    </xf>
    <xf numFmtId="0" fontId="34" fillId="0" borderId="55" xfId="0" applyFont="1" applyBorder="1" applyAlignment="1">
      <alignment horizontal="center"/>
    </xf>
    <xf numFmtId="3" fontId="35" fillId="0" borderId="8" xfId="0" applyNumberFormat="1" applyFont="1" applyFill="1" applyBorder="1" applyAlignment="1">
      <alignment horizontal="center"/>
    </xf>
    <xf numFmtId="164" fontId="1" fillId="0" borderId="49" xfId="0" applyNumberFormat="1" applyFont="1" applyFill="1" applyBorder="1" applyAlignment="1">
      <alignment horizontal="center" wrapText="1"/>
    </xf>
    <xf numFmtId="0" fontId="1" fillId="0" borderId="29" xfId="0" applyFont="1" applyFill="1" applyBorder="1" applyAlignment="1">
      <alignment horizontal="center"/>
    </xf>
    <xf numFmtId="0" fontId="1" fillId="0" borderId="0" xfId="0" applyFont="1" applyFill="1" applyBorder="1" applyAlignment="1">
      <alignment horizontal="center" wrapText="1"/>
    </xf>
    <xf numFmtId="0" fontId="1" fillId="0" borderId="47" xfId="0" applyFont="1" applyFill="1" applyBorder="1" applyAlignment="1">
      <alignment horizontal="center"/>
    </xf>
    <xf numFmtId="164" fontId="1" fillId="0" borderId="48" xfId="0" applyNumberFormat="1" applyFont="1" applyFill="1" applyBorder="1" applyAlignment="1">
      <alignment horizontal="center" wrapText="1"/>
    </xf>
    <xf numFmtId="0" fontId="1" fillId="0" borderId="32" xfId="0" applyFont="1" applyFill="1" applyBorder="1" applyAlignment="1">
      <alignment horizontal="center"/>
    </xf>
    <xf numFmtId="0" fontId="1" fillId="2" borderId="33" xfId="0" applyFont="1" applyFill="1" applyBorder="1" applyAlignment="1">
      <alignment horizontal="center" wrapText="1"/>
    </xf>
    <xf numFmtId="0" fontId="1" fillId="0" borderId="11" xfId="0" applyFont="1" applyFill="1" applyBorder="1" applyAlignment="1">
      <alignment wrapText="1"/>
    </xf>
    <xf numFmtId="0" fontId="1" fillId="8" borderId="1" xfId="0" applyFont="1" applyFill="1" applyBorder="1" applyAlignment="1">
      <alignment horizontal="center" wrapText="1"/>
    </xf>
    <xf numFmtId="0" fontId="1" fillId="8" borderId="12" xfId="0" applyFont="1" applyFill="1" applyBorder="1" applyAlignment="1">
      <alignment wrapText="1"/>
    </xf>
    <xf numFmtId="0" fontId="59" fillId="0" borderId="3" xfId="0" applyFont="1" applyFill="1" applyBorder="1" applyAlignment="1">
      <alignment horizontal="center"/>
    </xf>
    <xf numFmtId="0" fontId="59" fillId="0" borderId="29" xfId="0" applyFont="1" applyFill="1" applyBorder="1" applyAlignment="1">
      <alignment horizontal="center"/>
    </xf>
    <xf numFmtId="0" fontId="59" fillId="0" borderId="32" xfId="0" applyFont="1" applyFill="1" applyBorder="1" applyAlignment="1">
      <alignment horizontal="center"/>
    </xf>
    <xf numFmtId="166" fontId="21" fillId="0" borderId="20" xfId="0" applyNumberFormat="1" applyFont="1" applyBorder="1"/>
    <xf numFmtId="166" fontId="30" fillId="0" borderId="20" xfId="0" applyNumberFormat="1" applyFont="1" applyBorder="1"/>
    <xf numFmtId="166" fontId="21" fillId="0" borderId="22" xfId="0" applyNumberFormat="1" applyFont="1" applyBorder="1"/>
    <xf numFmtId="166" fontId="21" fillId="0" borderId="19" xfId="0" applyNumberFormat="1" applyFont="1" applyBorder="1"/>
    <xf numFmtId="0" fontId="25" fillId="0" borderId="55" xfId="0" applyFont="1" applyBorder="1" applyAlignment="1">
      <alignment horizontal="center"/>
    </xf>
    <xf numFmtId="166" fontId="60" fillId="0" borderId="20" xfId="0" applyNumberFormat="1" applyFont="1" applyBorder="1"/>
    <xf numFmtId="166" fontId="60" fillId="0" borderId="22" xfId="0" applyNumberFormat="1" applyFont="1" applyBorder="1"/>
    <xf numFmtId="166" fontId="60" fillId="0" borderId="19" xfId="0" applyNumberFormat="1" applyFont="1" applyBorder="1"/>
    <xf numFmtId="166" fontId="60" fillId="0" borderId="21" xfId="0" applyNumberFormat="1" applyFont="1" applyBorder="1"/>
    <xf numFmtId="0" fontId="64" fillId="0" borderId="0" xfId="0" applyFont="1" applyAlignment="1">
      <alignment vertical="center"/>
    </xf>
    <xf numFmtId="0" fontId="65" fillId="0" borderId="0" xfId="0" applyFont="1" applyFill="1" applyBorder="1"/>
    <xf numFmtId="0" fontId="66" fillId="0" borderId="0" xfId="0" applyFont="1" applyFill="1"/>
    <xf numFmtId="0" fontId="67" fillId="0" borderId="0" xfId="0" applyFont="1" applyFill="1" applyBorder="1"/>
    <xf numFmtId="0" fontId="34" fillId="10" borderId="54" xfId="0" applyFont="1" applyFill="1" applyBorder="1" applyAlignment="1">
      <alignment horizontal="center"/>
    </xf>
    <xf numFmtId="166" fontId="54" fillId="10" borderId="21" xfId="0" applyNumberFormat="1" applyFont="1" applyFill="1" applyBorder="1"/>
    <xf numFmtId="166" fontId="21" fillId="10" borderId="21" xfId="0" applyNumberFormat="1" applyFont="1" applyFill="1" applyBorder="1"/>
    <xf numFmtId="0" fontId="69" fillId="0" borderId="0" xfId="0" applyFont="1"/>
    <xf numFmtId="0" fontId="45" fillId="0" borderId="0" xfId="0" applyFont="1"/>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42" fillId="2" borderId="13" xfId="0" applyFont="1" applyFill="1" applyBorder="1" applyAlignment="1">
      <alignment horizontal="center" vertical="top" wrapText="1"/>
    </xf>
    <xf numFmtId="0" fontId="42" fillId="2" borderId="15" xfId="0" applyFont="1" applyFill="1" applyBorder="1" applyAlignment="1">
      <alignment horizontal="center" vertical="top" wrapText="1"/>
    </xf>
    <xf numFmtId="0" fontId="1" fillId="2" borderId="33" xfId="0" applyFont="1" applyFill="1" applyBorder="1" applyAlignment="1">
      <alignment horizontal="center" vertical="center" wrapText="1"/>
    </xf>
    <xf numFmtId="0" fontId="42" fillId="2" borderId="18" xfId="0" applyFont="1" applyFill="1" applyBorder="1" applyAlignment="1">
      <alignment horizontal="center" vertical="center" wrapText="1"/>
    </xf>
    <xf numFmtId="0" fontId="36" fillId="0" borderId="0" xfId="0" applyFont="1" applyAlignment="1">
      <alignment horizontal="left"/>
    </xf>
    <xf numFmtId="0" fontId="42" fillId="2" borderId="33" xfId="0" applyFont="1" applyFill="1" applyBorder="1" applyAlignment="1">
      <alignment horizontal="center" vertical="center" wrapText="1"/>
    </xf>
    <xf numFmtId="0" fontId="57" fillId="6" borderId="13" xfId="0" applyFont="1" applyFill="1" applyBorder="1" applyAlignment="1">
      <alignment horizontal="center" vertical="center" wrapText="1"/>
    </xf>
    <xf numFmtId="0" fontId="58" fillId="0" borderId="14" xfId="0" applyFont="1" applyBorder="1" applyAlignment="1">
      <alignment wrapText="1"/>
    </xf>
    <xf numFmtId="0" fontId="58" fillId="0" borderId="15" xfId="0" applyFont="1" applyBorder="1" applyAlignment="1">
      <alignment wrapText="1"/>
    </xf>
    <xf numFmtId="0" fontId="1" fillId="0" borderId="8" xfId="0" applyFont="1" applyBorder="1" applyAlignment="1">
      <alignment horizontal="left"/>
    </xf>
    <xf numFmtId="0" fontId="38" fillId="0" borderId="0" xfId="0" applyFont="1" applyFill="1" applyBorder="1" applyAlignment="1">
      <alignment horizontal="center" vertical="center" wrapText="1"/>
    </xf>
    <xf numFmtId="0" fontId="14" fillId="6" borderId="13" xfId="0" applyFont="1" applyFill="1" applyBorder="1" applyAlignment="1">
      <alignment horizontal="center" vertical="center"/>
    </xf>
    <xf numFmtId="0" fontId="14" fillId="6" borderId="15" xfId="0" applyFont="1" applyFill="1" applyBorder="1" applyAlignment="1">
      <alignment horizontal="center" vertical="center"/>
    </xf>
    <xf numFmtId="0" fontId="40" fillId="0" borderId="33" xfId="0" applyFont="1" applyFill="1" applyBorder="1" applyAlignment="1">
      <alignment horizontal="center" vertical="center" wrapText="1"/>
    </xf>
    <xf numFmtId="0" fontId="40" fillId="0" borderId="18" xfId="0" applyFont="1" applyFill="1" applyBorder="1" applyAlignment="1">
      <alignment horizontal="center" vertical="center" wrapText="1"/>
    </xf>
    <xf numFmtId="0" fontId="15" fillId="6" borderId="13" xfId="0" applyFont="1" applyFill="1" applyBorder="1" applyAlignment="1">
      <alignment horizontal="center" vertical="center"/>
    </xf>
    <xf numFmtId="0" fontId="15" fillId="6" borderId="15" xfId="0" applyFont="1" applyFill="1" applyBorder="1" applyAlignment="1">
      <alignment horizontal="center" vertical="center"/>
    </xf>
    <xf numFmtId="0" fontId="36" fillId="0" borderId="0" xfId="0" applyFont="1" applyFill="1" applyBorder="1" applyAlignment="1">
      <alignment horizontal="center" vertical="center"/>
    </xf>
    <xf numFmtId="0" fontId="21" fillId="0" borderId="13" xfId="0" applyFont="1" applyFill="1" applyBorder="1" applyAlignment="1">
      <alignment horizontal="center"/>
    </xf>
    <xf numFmtId="0" fontId="21" fillId="0" borderId="14" xfId="0" applyFont="1" applyFill="1" applyBorder="1" applyAlignment="1">
      <alignment horizontal="center"/>
    </xf>
    <xf numFmtId="0" fontId="21" fillId="0" borderId="15" xfId="0" applyFont="1" applyFill="1" applyBorder="1" applyAlignment="1">
      <alignment horizontal="center"/>
    </xf>
    <xf numFmtId="0" fontId="30"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165" fontId="7" fillId="0" borderId="13" xfId="0" applyNumberFormat="1" applyFont="1" applyFill="1" applyBorder="1" applyAlignment="1">
      <alignment horizontal="center"/>
    </xf>
    <xf numFmtId="165" fontId="7" fillId="0" borderId="14" xfId="0" applyNumberFormat="1" applyFont="1" applyFill="1" applyBorder="1" applyAlignment="1">
      <alignment horizontal="center"/>
    </xf>
    <xf numFmtId="165" fontId="7" fillId="0" borderId="15" xfId="0" applyNumberFormat="1" applyFont="1" applyFill="1" applyBorder="1" applyAlignment="1">
      <alignment horizontal="center"/>
    </xf>
    <xf numFmtId="0" fontId="35" fillId="4" borderId="33" xfId="0" applyFont="1" applyFill="1" applyBorder="1" applyAlignment="1">
      <alignment horizontal="center" vertical="center" wrapText="1"/>
    </xf>
    <xf numFmtId="0" fontId="35" fillId="4" borderId="34" xfId="0" applyFont="1" applyFill="1" applyBorder="1" applyAlignment="1">
      <alignment horizontal="center" vertical="center" wrapText="1"/>
    </xf>
    <xf numFmtId="0" fontId="35" fillId="4" borderId="11" xfId="0" applyFont="1" applyFill="1" applyBorder="1" applyAlignment="1">
      <alignment horizontal="center"/>
    </xf>
    <xf numFmtId="0" fontId="35" fillId="4" borderId="8" xfId="0" applyFont="1" applyFill="1" applyBorder="1" applyAlignment="1">
      <alignment horizontal="center"/>
    </xf>
    <xf numFmtId="0" fontId="30" fillId="0" borderId="4"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9" fillId="9" borderId="1" xfId="0" applyFont="1" applyFill="1" applyBorder="1" applyAlignment="1">
      <alignment horizontal="left" vertical="center"/>
    </xf>
    <xf numFmtId="0" fontId="9" fillId="9" borderId="12" xfId="0" applyFont="1" applyFill="1" applyBorder="1" applyAlignment="1">
      <alignment horizontal="left" vertical="center"/>
    </xf>
    <xf numFmtId="0" fontId="68" fillId="8" borderId="13" xfId="0" applyFont="1" applyFill="1" applyBorder="1" applyAlignment="1">
      <alignment horizontal="left" vertical="center" wrapText="1"/>
    </xf>
    <xf numFmtId="0" fontId="68" fillId="8" borderId="15" xfId="0" applyFont="1" applyFill="1" applyBorder="1" applyAlignment="1">
      <alignment horizontal="left" vertical="center" wrapText="1"/>
    </xf>
    <xf numFmtId="0" fontId="6" fillId="6" borderId="1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1" fillId="7" borderId="33"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33" xfId="0" applyFont="1" applyFill="1" applyBorder="1" applyAlignment="1">
      <alignment horizontal="center" vertical="center"/>
    </xf>
    <xf numFmtId="0" fontId="1" fillId="7" borderId="10" xfId="0" applyFont="1" applyFill="1" applyBorder="1" applyAlignment="1">
      <alignment horizontal="center" vertical="center"/>
    </xf>
    <xf numFmtId="0" fontId="1" fillId="7" borderId="11" xfId="0" applyFont="1" applyFill="1" applyBorder="1" applyAlignment="1">
      <alignment horizontal="center" vertical="center"/>
    </xf>
    <xf numFmtId="0" fontId="21" fillId="11" borderId="43" xfId="0" applyFont="1" applyFill="1" applyBorder="1"/>
    <xf numFmtId="0" fontId="53" fillId="9" borderId="43" xfId="0" applyFont="1" applyFill="1" applyBorder="1"/>
    <xf numFmtId="0" fontId="21" fillId="11" borderId="0" xfId="0" applyFont="1" applyFill="1"/>
    <xf numFmtId="0" fontId="47" fillId="11" borderId="0" xfId="0" applyFont="1" applyFill="1"/>
    <xf numFmtId="49" fontId="45" fillId="0" borderId="0" xfId="0" applyNumberFormat="1" applyFont="1" applyAlignment="1">
      <alignment horizontal="left" indent="4"/>
    </xf>
  </cellXfs>
  <cellStyles count="3">
    <cellStyle name="Normal" xfId="0" builtinId="0"/>
    <cellStyle name="Normal_Sheet1" xfId="1"/>
    <cellStyle name="Percent" xfId="2" builtinId="5"/>
  </cellStyles>
  <dxfs count="3">
    <dxf>
      <font>
        <color indexed="17"/>
      </font>
    </dxf>
    <dxf>
      <font>
        <color indexed="10"/>
      </font>
    </dxf>
    <dxf>
      <font>
        <color indexed="17"/>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opLeftCell="A4" workbookViewId="0">
      <selection activeCell="A28" sqref="A28"/>
    </sheetView>
  </sheetViews>
  <sheetFormatPr defaultRowHeight="14.4" x14ac:dyDescent="0.3"/>
  <cols>
    <col min="1" max="1" width="13.33203125" style="189" customWidth="1"/>
    <col min="2" max="2" width="11.44140625" style="189" customWidth="1"/>
    <col min="3" max="3" width="1.5546875" style="189" customWidth="1"/>
    <col min="4" max="4" width="22.6640625" style="194" customWidth="1"/>
    <col min="5" max="5" width="20.109375" style="194" customWidth="1"/>
    <col min="6" max="6" width="2.109375" style="194" customWidth="1"/>
    <col min="7" max="7" width="14.109375" style="194" customWidth="1"/>
    <col min="8" max="8" width="16" style="194" customWidth="1"/>
    <col min="9" max="9" width="3" style="189" customWidth="1"/>
    <col min="10" max="10" width="13.109375" style="189" customWidth="1"/>
    <col min="11" max="11" width="13.33203125" style="189" customWidth="1"/>
    <col min="12" max="16384" width="8.88671875" style="189"/>
  </cols>
  <sheetData>
    <row r="1" spans="1:11" s="30" customFormat="1" ht="19.5" customHeight="1" x14ac:dyDescent="0.25">
      <c r="A1" s="246" t="s">
        <v>161</v>
      </c>
      <c r="B1" s="246"/>
      <c r="C1" s="246"/>
      <c r="D1" s="246"/>
      <c r="E1" s="246"/>
      <c r="F1" s="246"/>
      <c r="G1" s="246"/>
      <c r="H1" s="246"/>
      <c r="I1" s="246"/>
      <c r="J1" s="246"/>
      <c r="K1" s="246"/>
    </row>
    <row r="2" spans="1:11" s="30" customFormat="1" ht="7.8" customHeight="1" thickBot="1" x14ac:dyDescent="0.3">
      <c r="A2" s="251"/>
      <c r="B2" s="251"/>
      <c r="C2" s="251"/>
      <c r="D2" s="251"/>
      <c r="E2" s="251"/>
      <c r="F2" s="251"/>
      <c r="G2" s="251"/>
      <c r="H2" s="251"/>
      <c r="I2" s="251"/>
      <c r="J2" s="251"/>
      <c r="K2" s="251"/>
    </row>
    <row r="3" spans="1:11" ht="26.4" customHeight="1" thickBot="1" x14ac:dyDescent="0.45">
      <c r="A3" s="248" t="s">
        <v>89</v>
      </c>
      <c r="B3" s="249"/>
      <c r="C3" s="249"/>
      <c r="D3" s="249"/>
      <c r="E3" s="249"/>
      <c r="F3" s="249"/>
      <c r="G3" s="249"/>
      <c r="H3" s="249"/>
      <c r="I3" s="249"/>
      <c r="J3" s="249"/>
      <c r="K3" s="250"/>
    </row>
    <row r="4" spans="1:11" ht="19.5" customHeight="1" thickBot="1" x14ac:dyDescent="0.35">
      <c r="A4" s="240" t="s">
        <v>118</v>
      </c>
      <c r="B4" s="241"/>
      <c r="D4" s="240" t="s">
        <v>6</v>
      </c>
      <c r="E4" s="241"/>
      <c r="F4" s="190"/>
      <c r="G4" s="240" t="s">
        <v>7</v>
      </c>
      <c r="H4" s="241"/>
      <c r="J4" s="240" t="s">
        <v>55</v>
      </c>
      <c r="K4" s="241"/>
    </row>
    <row r="5" spans="1:11" s="30" customFormat="1" ht="84" customHeight="1" thickBot="1" x14ac:dyDescent="0.3">
      <c r="A5" s="247" t="s">
        <v>119</v>
      </c>
      <c r="B5" s="245"/>
      <c r="C5" s="191"/>
      <c r="D5" s="242" t="s">
        <v>172</v>
      </c>
      <c r="E5" s="243"/>
      <c r="F5" s="192"/>
      <c r="G5" s="244" t="s">
        <v>173</v>
      </c>
      <c r="H5" s="245"/>
      <c r="J5" s="247" t="s">
        <v>153</v>
      </c>
      <c r="K5" s="245"/>
    </row>
    <row r="6" spans="1:11" s="194" customFormat="1" x14ac:dyDescent="0.3">
      <c r="A6" s="198" t="s">
        <v>139</v>
      </c>
      <c r="B6" s="184">
        <v>9310000</v>
      </c>
      <c r="C6" s="193"/>
      <c r="D6" s="198" t="s">
        <v>139</v>
      </c>
      <c r="E6" s="184">
        <v>9380000</v>
      </c>
      <c r="F6" s="199"/>
      <c r="G6" s="198" t="s">
        <v>139</v>
      </c>
      <c r="H6" s="184">
        <v>9480000</v>
      </c>
      <c r="I6" s="73"/>
      <c r="J6" s="198" t="s">
        <v>139</v>
      </c>
      <c r="K6" s="184">
        <v>9610000</v>
      </c>
    </row>
    <row r="7" spans="1:11" s="194" customFormat="1" x14ac:dyDescent="0.3">
      <c r="A7" s="200" t="s">
        <v>147</v>
      </c>
      <c r="B7" s="185">
        <v>6052000</v>
      </c>
      <c r="C7" s="193"/>
      <c r="D7" s="200" t="s">
        <v>147</v>
      </c>
      <c r="E7" s="185">
        <v>6097000</v>
      </c>
      <c r="F7" s="199"/>
      <c r="G7" s="200" t="s">
        <v>147</v>
      </c>
      <c r="H7" s="185">
        <v>6162000</v>
      </c>
      <c r="I7" s="73"/>
      <c r="J7" s="200" t="s">
        <v>147</v>
      </c>
      <c r="K7" s="185">
        <v>6247000</v>
      </c>
    </row>
    <row r="8" spans="1:11" s="194" customFormat="1" ht="15" thickBot="1" x14ac:dyDescent="0.35">
      <c r="A8" s="201" t="s">
        <v>138</v>
      </c>
      <c r="B8" s="187">
        <v>7810000</v>
      </c>
      <c r="C8" s="193"/>
      <c r="D8" s="201" t="s">
        <v>138</v>
      </c>
      <c r="E8" s="187">
        <v>7880000</v>
      </c>
      <c r="F8" s="199"/>
      <c r="G8" s="201" t="s">
        <v>138</v>
      </c>
      <c r="H8" s="187">
        <v>7980000</v>
      </c>
      <c r="I8" s="73"/>
      <c r="J8" s="201" t="s">
        <v>138</v>
      </c>
      <c r="K8" s="187">
        <v>8110000</v>
      </c>
    </row>
    <row r="9" spans="1:11" s="194" customFormat="1" x14ac:dyDescent="0.3">
      <c r="A9" s="198" t="s">
        <v>137</v>
      </c>
      <c r="B9" s="184">
        <v>5725000</v>
      </c>
      <c r="C9" s="202"/>
      <c r="D9" s="198" t="s">
        <v>137</v>
      </c>
      <c r="E9" s="184">
        <v>5795000</v>
      </c>
      <c r="F9" s="202"/>
      <c r="G9" s="198" t="s">
        <v>137</v>
      </c>
      <c r="H9" s="184">
        <v>5895000</v>
      </c>
      <c r="I9" s="74"/>
      <c r="J9" s="198" t="s">
        <v>137</v>
      </c>
      <c r="K9" s="225">
        <v>6025000</v>
      </c>
    </row>
    <row r="10" spans="1:11" s="194" customFormat="1" x14ac:dyDescent="0.3">
      <c r="A10" s="200" t="s">
        <v>148</v>
      </c>
      <c r="B10" s="185">
        <v>3722000</v>
      </c>
      <c r="C10" s="203"/>
      <c r="D10" s="200" t="s">
        <v>148</v>
      </c>
      <c r="E10" s="185">
        <v>3767000</v>
      </c>
      <c r="F10" s="203"/>
      <c r="G10" s="200" t="s">
        <v>148</v>
      </c>
      <c r="H10" s="185">
        <v>3832000</v>
      </c>
      <c r="I10" s="74"/>
      <c r="J10" s="200" t="s">
        <v>148</v>
      </c>
      <c r="K10" s="222">
        <v>3917000</v>
      </c>
    </row>
    <row r="11" spans="1:11" s="194" customFormat="1" x14ac:dyDescent="0.3">
      <c r="A11" s="200" t="s">
        <v>136</v>
      </c>
      <c r="B11" s="185">
        <v>5025000</v>
      </c>
      <c r="C11" s="204"/>
      <c r="D11" s="200" t="s">
        <v>136</v>
      </c>
      <c r="E11" s="185">
        <v>5095000</v>
      </c>
      <c r="F11" s="202"/>
      <c r="G11" s="200" t="s">
        <v>136</v>
      </c>
      <c r="H11" s="185">
        <v>5195000</v>
      </c>
      <c r="I11" s="74"/>
      <c r="J11" s="200" t="s">
        <v>136</v>
      </c>
      <c r="K11" s="222">
        <v>5325000</v>
      </c>
    </row>
    <row r="12" spans="1:11" s="194" customFormat="1" x14ac:dyDescent="0.3">
      <c r="A12" s="200" t="s">
        <v>135</v>
      </c>
      <c r="B12" s="185">
        <v>4325000</v>
      </c>
      <c r="C12" s="204"/>
      <c r="D12" s="200" t="s">
        <v>135</v>
      </c>
      <c r="E12" s="185">
        <v>4395000</v>
      </c>
      <c r="F12" s="202"/>
      <c r="G12" s="200" t="s">
        <v>135</v>
      </c>
      <c r="H12" s="185">
        <v>4495000</v>
      </c>
      <c r="I12" s="74"/>
      <c r="J12" s="200" t="s">
        <v>135</v>
      </c>
      <c r="K12" s="222">
        <v>4625000</v>
      </c>
    </row>
    <row r="13" spans="1:11" s="194" customFormat="1" x14ac:dyDescent="0.3">
      <c r="A13" s="200" t="s">
        <v>134</v>
      </c>
      <c r="B13" s="185">
        <v>3625000</v>
      </c>
      <c r="C13" s="205"/>
      <c r="D13" s="200" t="s">
        <v>134</v>
      </c>
      <c r="E13" s="185">
        <v>3695000</v>
      </c>
      <c r="F13" s="203"/>
      <c r="G13" s="200" t="s">
        <v>134</v>
      </c>
      <c r="H13" s="185">
        <v>3795000</v>
      </c>
      <c r="I13" s="74"/>
      <c r="J13" s="200" t="s">
        <v>134</v>
      </c>
      <c r="K13" s="222">
        <v>3925000</v>
      </c>
    </row>
    <row r="14" spans="1:11" s="194" customFormat="1" x14ac:dyDescent="0.3">
      <c r="A14" s="200" t="s">
        <v>150</v>
      </c>
      <c r="B14" s="185">
        <v>2357000</v>
      </c>
      <c r="D14" s="200" t="s">
        <v>150</v>
      </c>
      <c r="E14" s="185">
        <v>2402000</v>
      </c>
      <c r="F14" s="203"/>
      <c r="G14" s="200" t="s">
        <v>150</v>
      </c>
      <c r="H14" s="185">
        <v>2467000</v>
      </c>
      <c r="I14" s="74"/>
      <c r="J14" s="200" t="s">
        <v>150</v>
      </c>
      <c r="K14" s="222">
        <v>2552000</v>
      </c>
    </row>
    <row r="15" spans="1:11" s="194" customFormat="1" ht="15" thickBot="1" x14ac:dyDescent="0.35">
      <c r="A15" s="235" t="s">
        <v>132</v>
      </c>
      <c r="B15" s="236">
        <v>2910000</v>
      </c>
      <c r="D15" s="235" t="s">
        <v>132</v>
      </c>
      <c r="E15" s="236">
        <v>2980000</v>
      </c>
      <c r="F15" s="203"/>
      <c r="G15" s="235" t="s">
        <v>132</v>
      </c>
      <c r="H15" s="236">
        <v>3080000</v>
      </c>
      <c r="I15" s="74"/>
      <c r="J15" s="235" t="s">
        <v>132</v>
      </c>
      <c r="K15" s="237">
        <v>3210000</v>
      </c>
    </row>
    <row r="16" spans="1:11" s="194" customFormat="1" x14ac:dyDescent="0.3">
      <c r="A16" s="207" t="s">
        <v>131</v>
      </c>
      <c r="B16" s="188">
        <v>2767000</v>
      </c>
      <c r="C16" s="193"/>
      <c r="D16" s="207" t="s">
        <v>131</v>
      </c>
      <c r="E16" s="188">
        <v>2837000</v>
      </c>
      <c r="F16" s="202"/>
      <c r="G16" s="207" t="s">
        <v>131</v>
      </c>
      <c r="H16" s="188">
        <v>2937000</v>
      </c>
      <c r="I16" s="202"/>
      <c r="J16" s="207" t="s">
        <v>131</v>
      </c>
      <c r="K16" s="224">
        <v>3067000</v>
      </c>
    </row>
    <row r="17" spans="1:11" s="194" customFormat="1" x14ac:dyDescent="0.3">
      <c r="A17" s="200" t="s">
        <v>149</v>
      </c>
      <c r="B17" s="185">
        <v>1799000</v>
      </c>
      <c r="C17" s="193"/>
      <c r="D17" s="200" t="s">
        <v>149</v>
      </c>
      <c r="E17" s="185">
        <v>1845000</v>
      </c>
      <c r="F17" s="202"/>
      <c r="G17" s="200" t="s">
        <v>149</v>
      </c>
      <c r="H17" s="185">
        <v>1910000</v>
      </c>
      <c r="I17" s="202"/>
      <c r="J17" s="200" t="s">
        <v>149</v>
      </c>
      <c r="K17" s="222">
        <v>1994000</v>
      </c>
    </row>
    <row r="18" spans="1:11" s="194" customFormat="1" x14ac:dyDescent="0.3">
      <c r="A18" s="200" t="s">
        <v>130</v>
      </c>
      <c r="B18" s="185">
        <v>2467000</v>
      </c>
      <c r="C18" s="193"/>
      <c r="D18" s="200" t="s">
        <v>130</v>
      </c>
      <c r="E18" s="185">
        <v>2537000</v>
      </c>
      <c r="F18" s="202"/>
      <c r="G18" s="200" t="s">
        <v>130</v>
      </c>
      <c r="H18" s="185">
        <v>2637000</v>
      </c>
      <c r="I18" s="202"/>
      <c r="J18" s="200" t="s">
        <v>130</v>
      </c>
      <c r="K18" s="222">
        <v>2767000</v>
      </c>
    </row>
    <row r="19" spans="1:11" s="194" customFormat="1" x14ac:dyDescent="0.3">
      <c r="A19" s="200" t="s">
        <v>129</v>
      </c>
      <c r="B19" s="185">
        <v>2167000</v>
      </c>
      <c r="C19" s="193"/>
      <c r="D19" s="200" t="s">
        <v>129</v>
      </c>
      <c r="E19" s="185">
        <v>2237000</v>
      </c>
      <c r="F19" s="202"/>
      <c r="G19" s="200" t="s">
        <v>129</v>
      </c>
      <c r="H19" s="185">
        <v>2337000</v>
      </c>
      <c r="I19" s="202"/>
      <c r="J19" s="200" t="s">
        <v>129</v>
      </c>
      <c r="K19" s="222">
        <v>2467000</v>
      </c>
    </row>
    <row r="20" spans="1:11" s="194" customFormat="1" x14ac:dyDescent="0.3">
      <c r="A20" s="200" t="s">
        <v>128</v>
      </c>
      <c r="B20" s="185">
        <v>1867000</v>
      </c>
      <c r="C20" s="193"/>
      <c r="D20" s="200" t="s">
        <v>128</v>
      </c>
      <c r="E20" s="185">
        <v>1937000</v>
      </c>
      <c r="F20" s="202"/>
      <c r="G20" s="200" t="s">
        <v>128</v>
      </c>
      <c r="H20" s="185">
        <v>2037000</v>
      </c>
      <c r="I20" s="202"/>
      <c r="J20" s="200" t="s">
        <v>128</v>
      </c>
      <c r="K20" s="222">
        <v>2167000</v>
      </c>
    </row>
    <row r="21" spans="1:11" s="194" customFormat="1" x14ac:dyDescent="0.3">
      <c r="A21" s="200" t="s">
        <v>127</v>
      </c>
      <c r="B21" s="185">
        <v>1567000</v>
      </c>
      <c r="C21" s="193"/>
      <c r="D21" s="200" t="s">
        <v>127</v>
      </c>
      <c r="E21" s="185">
        <v>1637000</v>
      </c>
      <c r="F21" s="202"/>
      <c r="G21" s="200" t="s">
        <v>127</v>
      </c>
      <c r="H21" s="185">
        <v>1737000</v>
      </c>
      <c r="I21" s="202"/>
      <c r="J21" s="200" t="s">
        <v>127</v>
      </c>
      <c r="K21" s="222">
        <v>1867000</v>
      </c>
    </row>
    <row r="22" spans="1:11" s="194" customFormat="1" x14ac:dyDescent="0.3">
      <c r="A22" s="200" t="s">
        <v>126</v>
      </c>
      <c r="B22" s="185">
        <v>1267000</v>
      </c>
      <c r="C22" s="193"/>
      <c r="D22" s="200" t="s">
        <v>126</v>
      </c>
      <c r="E22" s="185">
        <v>1337000</v>
      </c>
      <c r="F22" s="202"/>
      <c r="G22" s="200" t="s">
        <v>126</v>
      </c>
      <c r="H22" s="185">
        <v>1437000</v>
      </c>
      <c r="I22" s="202"/>
      <c r="J22" s="200" t="s">
        <v>126</v>
      </c>
      <c r="K22" s="222">
        <v>1567000</v>
      </c>
    </row>
    <row r="23" spans="1:11" s="193" customFormat="1" x14ac:dyDescent="0.3">
      <c r="A23" s="200" t="s">
        <v>125</v>
      </c>
      <c r="B23" s="185">
        <v>1017000</v>
      </c>
      <c r="D23" s="200" t="s">
        <v>125</v>
      </c>
      <c r="E23" s="185">
        <v>1087000</v>
      </c>
      <c r="F23" s="202"/>
      <c r="G23" s="200" t="s">
        <v>125</v>
      </c>
      <c r="H23" s="185">
        <v>1187000</v>
      </c>
      <c r="I23" s="202"/>
      <c r="J23" s="200" t="s">
        <v>125</v>
      </c>
      <c r="K23" s="223">
        <v>1317000</v>
      </c>
    </row>
    <row r="24" spans="1:11" s="194" customFormat="1" x14ac:dyDescent="0.3">
      <c r="A24" s="200" t="s">
        <v>124</v>
      </c>
      <c r="B24" s="185">
        <v>817000</v>
      </c>
      <c r="C24" s="193"/>
      <c r="D24" s="200" t="s">
        <v>124</v>
      </c>
      <c r="E24" s="185">
        <v>887000</v>
      </c>
      <c r="F24" s="202"/>
      <c r="G24" s="200" t="s">
        <v>124</v>
      </c>
      <c r="H24" s="185">
        <v>987000</v>
      </c>
      <c r="I24" s="202"/>
      <c r="J24" s="200" t="s">
        <v>124</v>
      </c>
      <c r="K24" s="222">
        <v>1117000</v>
      </c>
    </row>
    <row r="25" spans="1:11" s="194" customFormat="1" x14ac:dyDescent="0.3">
      <c r="A25" s="200" t="s">
        <v>123</v>
      </c>
      <c r="B25" s="185">
        <v>617000</v>
      </c>
      <c r="C25" s="193"/>
      <c r="D25" s="200" t="s">
        <v>123</v>
      </c>
      <c r="E25" s="185">
        <v>687000</v>
      </c>
      <c r="F25" s="202"/>
      <c r="G25" s="200" t="s">
        <v>123</v>
      </c>
      <c r="H25" s="185">
        <v>787000</v>
      </c>
      <c r="I25" s="202"/>
      <c r="J25" s="200" t="s">
        <v>123</v>
      </c>
      <c r="K25" s="222">
        <v>917000</v>
      </c>
    </row>
    <row r="26" spans="1:11" s="194" customFormat="1" x14ac:dyDescent="0.3">
      <c r="A26" s="200" t="s">
        <v>122</v>
      </c>
      <c r="B26" s="185">
        <v>467000</v>
      </c>
      <c r="C26" s="193"/>
      <c r="D26" s="200" t="s">
        <v>122</v>
      </c>
      <c r="E26" s="185">
        <v>537000</v>
      </c>
      <c r="F26" s="202"/>
      <c r="G26" s="200" t="s">
        <v>122</v>
      </c>
      <c r="H26" s="185">
        <v>637000</v>
      </c>
      <c r="I26" s="202"/>
      <c r="J26" s="200" t="s">
        <v>122</v>
      </c>
      <c r="K26" s="222">
        <v>767000</v>
      </c>
    </row>
    <row r="27" spans="1:11" s="194" customFormat="1" ht="15" thickBot="1" x14ac:dyDescent="0.35">
      <c r="A27" s="206" t="s">
        <v>121</v>
      </c>
      <c r="B27" s="186">
        <v>360000</v>
      </c>
      <c r="D27" s="206" t="s">
        <v>121</v>
      </c>
      <c r="E27" s="186">
        <v>430000</v>
      </c>
      <c r="F27" s="208"/>
      <c r="G27" s="206" t="s">
        <v>121</v>
      </c>
      <c r="H27" s="186">
        <v>530000</v>
      </c>
      <c r="I27" s="74"/>
      <c r="J27" s="206" t="s">
        <v>121</v>
      </c>
      <c r="K27" s="186">
        <v>660000</v>
      </c>
    </row>
    <row r="28" spans="1:11" x14ac:dyDescent="0.3">
      <c r="D28" s="195"/>
    </row>
    <row r="29" spans="1:11" x14ac:dyDescent="0.3">
      <c r="D29" s="196"/>
    </row>
    <row r="30" spans="1:11" x14ac:dyDescent="0.3">
      <c r="D30" s="197"/>
    </row>
  </sheetData>
  <mergeCells count="11">
    <mergeCell ref="D4:E4"/>
    <mergeCell ref="G4:H4"/>
    <mergeCell ref="D5:E5"/>
    <mergeCell ref="G5:H5"/>
    <mergeCell ref="A1:K1"/>
    <mergeCell ref="A4:B4"/>
    <mergeCell ref="A5:B5"/>
    <mergeCell ref="A3:K3"/>
    <mergeCell ref="A2:K2"/>
    <mergeCell ref="J4:K4"/>
    <mergeCell ref="J5:K5"/>
  </mergeCells>
  <phoneticPr fontId="5"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F56"/>
  <sheetViews>
    <sheetView showGridLines="0" zoomScaleNormal="90" workbookViewId="0">
      <selection activeCell="G6" sqref="G6"/>
    </sheetView>
  </sheetViews>
  <sheetFormatPr defaultColWidth="9.109375" defaultRowHeight="13.8" x14ac:dyDescent="0.25"/>
  <cols>
    <col min="1" max="1" width="4.33203125" style="4" customWidth="1"/>
    <col min="2" max="3" width="23.109375" style="4" customWidth="1"/>
    <col min="4" max="4" width="6.44140625" style="4" customWidth="1"/>
    <col min="5" max="6" width="25.33203125" style="4" customWidth="1"/>
    <col min="7" max="16384" width="9.109375" style="4"/>
  </cols>
  <sheetData>
    <row r="2" spans="2:240" s="154" customFormat="1" ht="17.399999999999999" x14ac:dyDescent="0.3">
      <c r="B2" s="155" t="s">
        <v>162</v>
      </c>
    </row>
    <row r="3" spans="2:240" s="154" customFormat="1" ht="18" x14ac:dyDescent="0.25">
      <c r="B3" s="153"/>
    </row>
    <row r="4" spans="2:240" ht="15" thickBot="1" x14ac:dyDescent="0.25">
      <c r="B4" s="3"/>
    </row>
    <row r="5" spans="2:240" s="11" customFormat="1" ht="30.75" customHeight="1" thickBot="1" x14ac:dyDescent="0.4">
      <c r="B5" s="257" t="s">
        <v>90</v>
      </c>
      <c r="C5" s="258"/>
      <c r="D5" s="10"/>
      <c r="E5" s="253" t="s">
        <v>91</v>
      </c>
      <c r="F5" s="254"/>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row>
    <row r="6" spans="2:240" s="83" customFormat="1" ht="24.75" customHeight="1" thickBot="1" x14ac:dyDescent="0.3">
      <c r="B6" s="255" t="s">
        <v>56</v>
      </c>
      <c r="C6" s="256"/>
      <c r="E6" s="255" t="s">
        <v>92</v>
      </c>
      <c r="F6" s="256"/>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row>
    <row r="7" spans="2:240" s="75" customFormat="1" ht="15" x14ac:dyDescent="0.25">
      <c r="B7" s="180" t="s">
        <v>139</v>
      </c>
      <c r="C7" s="184">
        <v>9410000</v>
      </c>
      <c r="E7" s="180" t="s">
        <v>139</v>
      </c>
      <c r="F7" s="184">
        <v>10460000</v>
      </c>
    </row>
    <row r="8" spans="2:240" s="75" customFormat="1" ht="15" x14ac:dyDescent="0.25">
      <c r="B8" s="181" t="s">
        <v>147</v>
      </c>
      <c r="C8" s="185">
        <v>6117000</v>
      </c>
      <c r="E8" s="181" t="s">
        <v>147</v>
      </c>
      <c r="F8" s="185">
        <v>6799000</v>
      </c>
    </row>
    <row r="9" spans="2:240" s="75" customFormat="1" ht="15.75" thickBot="1" x14ac:dyDescent="0.3">
      <c r="B9" s="182" t="s">
        <v>138</v>
      </c>
      <c r="C9" s="187">
        <v>7710000</v>
      </c>
      <c r="E9" s="182" t="s">
        <v>138</v>
      </c>
      <c r="F9" s="187">
        <v>8460000</v>
      </c>
    </row>
    <row r="10" spans="2:240" s="75" customFormat="1" ht="15" x14ac:dyDescent="0.25">
      <c r="B10" s="180" t="s">
        <v>137</v>
      </c>
      <c r="C10" s="184">
        <v>7225000</v>
      </c>
      <c r="E10" s="180" t="s">
        <v>137</v>
      </c>
      <c r="F10" s="229">
        <v>7975000</v>
      </c>
    </row>
    <row r="11" spans="2:240" s="75" customFormat="1" ht="15" x14ac:dyDescent="0.25">
      <c r="B11" s="181" t="s">
        <v>148</v>
      </c>
      <c r="C11" s="185">
        <v>4697000</v>
      </c>
      <c r="E11" s="181" t="s">
        <v>148</v>
      </c>
      <c r="F11" s="227">
        <v>5184000</v>
      </c>
    </row>
    <row r="12" spans="2:240" s="75" customFormat="1" ht="15" x14ac:dyDescent="0.25">
      <c r="B12" s="181" t="s">
        <v>136</v>
      </c>
      <c r="C12" s="185">
        <v>6325000</v>
      </c>
      <c r="E12" s="181" t="s">
        <v>136</v>
      </c>
      <c r="F12" s="227">
        <v>6975000</v>
      </c>
    </row>
    <row r="13" spans="2:240" s="75" customFormat="1" ht="15" x14ac:dyDescent="0.25">
      <c r="B13" s="181" t="s">
        <v>135</v>
      </c>
      <c r="C13" s="185">
        <v>5325000</v>
      </c>
      <c r="E13" s="181" t="s">
        <v>135</v>
      </c>
      <c r="F13" s="227">
        <v>6475000</v>
      </c>
    </row>
    <row r="14" spans="2:240" s="75" customFormat="1" ht="15" x14ac:dyDescent="0.25">
      <c r="B14" s="181" t="s">
        <v>134</v>
      </c>
      <c r="C14" s="185">
        <v>5025000</v>
      </c>
      <c r="E14" s="181" t="s">
        <v>134</v>
      </c>
      <c r="F14" s="227">
        <v>5975000</v>
      </c>
    </row>
    <row r="15" spans="2:240" s="75" customFormat="1" ht="15.75" thickBot="1" x14ac:dyDescent="0.3">
      <c r="B15" s="183" t="s">
        <v>150</v>
      </c>
      <c r="C15" s="186">
        <v>3267000</v>
      </c>
      <c r="D15" s="76"/>
      <c r="E15" s="183" t="s">
        <v>150</v>
      </c>
      <c r="F15" s="230">
        <v>3884000</v>
      </c>
    </row>
    <row r="16" spans="2:240" s="75" customFormat="1" ht="15" x14ac:dyDescent="0.25">
      <c r="B16" s="226" t="s">
        <v>131</v>
      </c>
      <c r="C16" s="188">
        <v>3917000</v>
      </c>
      <c r="D16" s="76"/>
      <c r="E16" s="226" t="s">
        <v>131</v>
      </c>
      <c r="F16" s="228">
        <v>5167000</v>
      </c>
    </row>
    <row r="17" spans="2:240" s="75" customFormat="1" ht="15" x14ac:dyDescent="0.25">
      <c r="B17" s="181" t="s">
        <v>149</v>
      </c>
      <c r="C17" s="185">
        <v>2547000</v>
      </c>
      <c r="D17" s="76"/>
      <c r="E17" s="181" t="s">
        <v>149</v>
      </c>
      <c r="F17" s="227">
        <v>3359000</v>
      </c>
    </row>
    <row r="18" spans="2:240" s="75" customFormat="1" ht="15" x14ac:dyDescent="0.25">
      <c r="B18" s="181" t="s">
        <v>130</v>
      </c>
      <c r="C18" s="185">
        <v>3317000</v>
      </c>
      <c r="D18" s="76"/>
      <c r="E18" s="181" t="s">
        <v>130</v>
      </c>
      <c r="F18" s="227">
        <v>4667000</v>
      </c>
    </row>
    <row r="19" spans="2:240" s="75" customFormat="1" ht="15" x14ac:dyDescent="0.25">
      <c r="B19" s="181" t="s">
        <v>129</v>
      </c>
      <c r="C19" s="185">
        <v>2917000</v>
      </c>
      <c r="D19" s="76"/>
      <c r="E19" s="181" t="s">
        <v>129</v>
      </c>
      <c r="F19" s="227">
        <v>4167000</v>
      </c>
    </row>
    <row r="20" spans="2:240" s="75" customFormat="1" ht="15" x14ac:dyDescent="0.25">
      <c r="B20" s="181" t="s">
        <v>128</v>
      </c>
      <c r="C20" s="185">
        <v>2617000</v>
      </c>
      <c r="D20" s="76"/>
      <c r="E20" s="181" t="s">
        <v>128</v>
      </c>
      <c r="F20" s="227">
        <v>3667000</v>
      </c>
    </row>
    <row r="21" spans="2:240" s="75" customFormat="1" ht="15" x14ac:dyDescent="0.25">
      <c r="B21" s="181" t="s">
        <v>127</v>
      </c>
      <c r="C21" s="185">
        <v>2317000</v>
      </c>
      <c r="D21" s="76"/>
      <c r="E21" s="181" t="s">
        <v>127</v>
      </c>
      <c r="F21" s="227">
        <v>3167000</v>
      </c>
    </row>
    <row r="22" spans="2:240" s="75" customFormat="1" ht="15" x14ac:dyDescent="0.25">
      <c r="B22" s="181" t="s">
        <v>126</v>
      </c>
      <c r="C22" s="185">
        <v>2017000</v>
      </c>
      <c r="D22" s="76"/>
      <c r="E22" s="181" t="s">
        <v>126</v>
      </c>
      <c r="F22" s="227">
        <v>2767000</v>
      </c>
    </row>
    <row r="23" spans="2:240" s="75" customFormat="1" ht="15" x14ac:dyDescent="0.25">
      <c r="B23" s="181" t="s">
        <v>125</v>
      </c>
      <c r="C23" s="185">
        <v>1817000</v>
      </c>
      <c r="D23" s="76"/>
      <c r="E23" s="181" t="s">
        <v>125</v>
      </c>
      <c r="F23" s="227">
        <v>2567000</v>
      </c>
    </row>
    <row r="24" spans="2:240" s="75" customFormat="1" ht="15" x14ac:dyDescent="0.25">
      <c r="B24" s="181" t="s">
        <v>124</v>
      </c>
      <c r="C24" s="185">
        <v>1617000</v>
      </c>
      <c r="D24" s="76"/>
      <c r="E24" s="181" t="s">
        <v>124</v>
      </c>
      <c r="F24" s="227">
        <v>2367000</v>
      </c>
    </row>
    <row r="25" spans="2:240" s="75" customFormat="1" ht="15" x14ac:dyDescent="0.25">
      <c r="B25" s="181" t="s">
        <v>123</v>
      </c>
      <c r="C25" s="185">
        <v>1417000</v>
      </c>
      <c r="E25" s="181" t="s">
        <v>123</v>
      </c>
      <c r="F25" s="227">
        <v>2167000</v>
      </c>
    </row>
    <row r="26" spans="2:240" s="75" customFormat="1" ht="14.4" x14ac:dyDescent="0.3">
      <c r="B26" s="181" t="s">
        <v>122</v>
      </c>
      <c r="C26" s="185">
        <v>1217000</v>
      </c>
      <c r="E26" s="181" t="s">
        <v>122</v>
      </c>
      <c r="F26" s="227">
        <v>1967000</v>
      </c>
    </row>
    <row r="27" spans="2:240" s="77" customFormat="1" ht="15" thickBot="1" x14ac:dyDescent="0.35">
      <c r="B27" s="183" t="s">
        <v>121</v>
      </c>
      <c r="C27" s="186">
        <v>1010000</v>
      </c>
      <c r="E27" s="183" t="s">
        <v>121</v>
      </c>
      <c r="F27" s="186">
        <v>1760000</v>
      </c>
    </row>
    <row r="28" spans="2:240" s="77" customFormat="1" x14ac:dyDescent="0.25">
      <c r="B28" s="78"/>
      <c r="D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row>
    <row r="29" spans="2:240" s="77" customFormat="1" x14ac:dyDescent="0.25">
      <c r="B29" s="80"/>
      <c r="C29" s="80"/>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row>
    <row r="30" spans="2:240" s="77" customFormat="1" x14ac:dyDescent="0.25">
      <c r="B30" s="259"/>
      <c r="C30" s="25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row>
    <row r="31" spans="2:240" s="77" customFormat="1" x14ac:dyDescent="0.25">
      <c r="B31" s="252"/>
      <c r="C31" s="252"/>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row>
    <row r="32" spans="2:240" s="77" customFormat="1" x14ac:dyDescent="0.25">
      <c r="B32" s="81"/>
      <c r="C32" s="81"/>
      <c r="E32" s="79"/>
      <c r="F32" s="79"/>
    </row>
    <row r="33" spans="2:4" s="77" customFormat="1" x14ac:dyDescent="0.25">
      <c r="B33" s="82"/>
      <c r="C33" s="76"/>
    </row>
    <row r="34" spans="2:4" x14ac:dyDescent="0.25">
      <c r="B34" s="2"/>
      <c r="C34" s="1"/>
    </row>
    <row r="35" spans="2:4" x14ac:dyDescent="0.25">
      <c r="B35" s="2"/>
      <c r="C35" s="1"/>
    </row>
    <row r="36" spans="2:4" x14ac:dyDescent="0.25">
      <c r="B36" s="2"/>
      <c r="C36" s="5"/>
    </row>
    <row r="37" spans="2:4" x14ac:dyDescent="0.25">
      <c r="B37" s="2"/>
      <c r="C37" s="1"/>
    </row>
    <row r="38" spans="2:4" x14ac:dyDescent="0.25">
      <c r="B38" s="2"/>
      <c r="C38" s="1"/>
    </row>
    <row r="39" spans="2:4" x14ac:dyDescent="0.25">
      <c r="B39" s="2"/>
      <c r="C39" s="1"/>
    </row>
    <row r="40" spans="2:4" x14ac:dyDescent="0.25">
      <c r="B40" s="6"/>
      <c r="C40" s="7"/>
    </row>
    <row r="41" spans="2:4" x14ac:dyDescent="0.25">
      <c r="B41" s="2"/>
      <c r="C41" s="1"/>
      <c r="D41" s="1"/>
    </row>
    <row r="42" spans="2:4" x14ac:dyDescent="0.25">
      <c r="B42" s="2"/>
      <c r="C42" s="8"/>
      <c r="D42" s="1"/>
    </row>
    <row r="43" spans="2:4" x14ac:dyDescent="0.25">
      <c r="B43" s="2"/>
      <c r="C43" s="1"/>
      <c r="D43" s="1"/>
    </row>
    <row r="44" spans="2:4" x14ac:dyDescent="0.25">
      <c r="B44" s="2"/>
      <c r="C44" s="1"/>
      <c r="D44" s="1"/>
    </row>
    <row r="45" spans="2:4" x14ac:dyDescent="0.25">
      <c r="B45" s="2"/>
      <c r="C45" s="1"/>
      <c r="D45" s="1"/>
    </row>
    <row r="46" spans="2:4" x14ac:dyDescent="0.25">
      <c r="B46" s="2"/>
      <c r="C46" s="1"/>
      <c r="D46" s="1"/>
    </row>
    <row r="47" spans="2:4" x14ac:dyDescent="0.25">
      <c r="B47" s="2"/>
      <c r="C47" s="1"/>
      <c r="D47" s="1"/>
    </row>
    <row r="48" spans="2:4" x14ac:dyDescent="0.25">
      <c r="B48" s="2"/>
      <c r="C48" s="1"/>
      <c r="D48" s="1"/>
    </row>
    <row r="49" spans="2:4" x14ac:dyDescent="0.25">
      <c r="B49" s="2"/>
      <c r="C49" s="1"/>
      <c r="D49" s="1"/>
    </row>
    <row r="50" spans="2:4" x14ac:dyDescent="0.25">
      <c r="B50" s="2"/>
      <c r="C50" s="1"/>
      <c r="D50" s="1"/>
    </row>
    <row r="51" spans="2:4" x14ac:dyDescent="0.25">
      <c r="B51" s="2"/>
      <c r="C51" s="1"/>
      <c r="D51" s="1"/>
    </row>
    <row r="52" spans="2:4" x14ac:dyDescent="0.25">
      <c r="B52" s="2"/>
      <c r="C52" s="1"/>
      <c r="D52" s="1"/>
    </row>
    <row r="53" spans="2:4" x14ac:dyDescent="0.25">
      <c r="B53" s="2"/>
      <c r="C53" s="1"/>
    </row>
    <row r="54" spans="2:4" x14ac:dyDescent="0.25">
      <c r="B54" s="2"/>
      <c r="C54" s="1"/>
    </row>
    <row r="56" spans="2:4" x14ac:dyDescent="0.25">
      <c r="B56" s="9"/>
    </row>
  </sheetData>
  <mergeCells count="6">
    <mergeCell ref="B31:C31"/>
    <mergeCell ref="E5:F5"/>
    <mergeCell ref="B6:C6"/>
    <mergeCell ref="E6:F6"/>
    <mergeCell ref="B5:C5"/>
    <mergeCell ref="B30:C30"/>
  </mergeCells>
  <phoneticPr fontId="5" type="noConversion"/>
  <pageMargins left="0.5" right="0.5" top="0.5" bottom="0.5" header="0.31496062992126" footer="0.31496062992126"/>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tabSelected="1" workbookViewId="0">
      <selection activeCell="F19" sqref="F19"/>
    </sheetView>
  </sheetViews>
  <sheetFormatPr defaultColWidth="9.109375" defaultRowHeight="14.4" x14ac:dyDescent="0.3"/>
  <cols>
    <col min="1" max="1" width="8.88671875" style="146" customWidth="1"/>
    <col min="2" max="2" width="19.88671875" style="146" customWidth="1"/>
    <col min="3" max="3" width="7.33203125" style="146" customWidth="1"/>
    <col min="4" max="4" width="4" style="146" customWidth="1"/>
    <col min="5" max="5" width="8.109375" style="146" customWidth="1"/>
    <col min="6" max="6" width="20.88671875" style="146" customWidth="1"/>
    <col min="7" max="7" width="6.77734375" style="146" customWidth="1"/>
    <col min="8" max="8" width="3.88671875" style="146" customWidth="1"/>
    <col min="9" max="9" width="8.33203125" style="146" customWidth="1"/>
    <col min="10" max="10" width="20.44140625" style="146" customWidth="1"/>
    <col min="11" max="11" width="8.44140625" style="146" customWidth="1"/>
    <col min="12" max="16384" width="9.109375" style="146"/>
  </cols>
  <sheetData>
    <row r="1" spans="1:11" x14ac:dyDescent="0.3">
      <c r="A1" s="28" t="s">
        <v>179</v>
      </c>
    </row>
    <row r="3" spans="1:11" ht="15.6" x14ac:dyDescent="0.3">
      <c r="A3" s="110" t="s">
        <v>104</v>
      </c>
      <c r="B3" s="110"/>
      <c r="C3" s="110"/>
      <c r="D3" s="110"/>
    </row>
    <row r="5" spans="1:11" x14ac:dyDescent="0.3">
      <c r="A5" s="28" t="s">
        <v>163</v>
      </c>
    </row>
    <row r="6" spans="1:11" ht="15" x14ac:dyDescent="0.25">
      <c r="A6" s="146" t="s">
        <v>103</v>
      </c>
    </row>
    <row r="9" spans="1:11" ht="15.6" x14ac:dyDescent="0.3">
      <c r="A9" s="110" t="s">
        <v>105</v>
      </c>
      <c r="B9" s="110"/>
      <c r="C9" s="110"/>
      <c r="D9" s="110"/>
    </row>
    <row r="10" spans="1:11" x14ac:dyDescent="0.3">
      <c r="A10" s="28" t="s">
        <v>164</v>
      </c>
    </row>
    <row r="11" spans="1:11" x14ac:dyDescent="0.3">
      <c r="A11" s="296" t="s">
        <v>180</v>
      </c>
      <c r="B11" s="297"/>
      <c r="C11" s="297"/>
      <c r="D11" s="297"/>
      <c r="E11" s="297"/>
      <c r="F11" s="297"/>
    </row>
    <row r="13" spans="1:11" ht="15.75" x14ac:dyDescent="0.25">
      <c r="A13" s="110" t="s">
        <v>106</v>
      </c>
      <c r="E13" s="110" t="s">
        <v>107</v>
      </c>
      <c r="I13" s="110" t="s">
        <v>108</v>
      </c>
    </row>
    <row r="14" spans="1:11" ht="15" x14ac:dyDescent="0.25">
      <c r="A14" s="147" t="s">
        <v>95</v>
      </c>
      <c r="B14" s="148" t="s">
        <v>58</v>
      </c>
      <c r="C14" s="147" t="s">
        <v>96</v>
      </c>
      <c r="E14" s="147" t="s">
        <v>95</v>
      </c>
      <c r="F14" s="148" t="s">
        <v>47</v>
      </c>
      <c r="G14" s="147" t="s">
        <v>8</v>
      </c>
      <c r="I14" s="147" t="s">
        <v>95</v>
      </c>
      <c r="J14" s="148" t="s">
        <v>11</v>
      </c>
      <c r="K14" s="147" t="s">
        <v>100</v>
      </c>
    </row>
    <row r="15" spans="1:11" x14ac:dyDescent="0.3">
      <c r="A15" s="149"/>
      <c r="B15" s="148" t="s">
        <v>10</v>
      </c>
      <c r="C15" s="149"/>
      <c r="E15" s="149"/>
      <c r="F15" s="294" t="s">
        <v>178</v>
      </c>
      <c r="G15" s="149"/>
      <c r="I15" s="149"/>
      <c r="J15" s="294" t="s">
        <v>178</v>
      </c>
      <c r="K15" s="149"/>
    </row>
    <row r="16" spans="1:11" ht="15" x14ac:dyDescent="0.25">
      <c r="A16" s="149"/>
      <c r="B16" s="148" t="s">
        <v>52</v>
      </c>
      <c r="C16" s="149"/>
      <c r="E16" s="149"/>
      <c r="F16" s="148" t="s">
        <v>10</v>
      </c>
      <c r="G16" s="149"/>
      <c r="I16" s="150"/>
      <c r="J16" s="148" t="s">
        <v>10</v>
      </c>
      <c r="K16" s="150"/>
    </row>
    <row r="17" spans="1:11" x14ac:dyDescent="0.3">
      <c r="A17" s="150"/>
      <c r="B17" s="148" t="s">
        <v>13</v>
      </c>
      <c r="C17" s="150"/>
      <c r="E17" s="150"/>
      <c r="F17" s="148" t="s">
        <v>11</v>
      </c>
      <c r="G17" s="150"/>
      <c r="I17" s="148" t="s">
        <v>49</v>
      </c>
      <c r="J17" s="294" t="s">
        <v>178</v>
      </c>
      <c r="K17" s="148" t="s">
        <v>100</v>
      </c>
    </row>
    <row r="18" spans="1:11" ht="15" x14ac:dyDescent="0.25">
      <c r="A18" s="147" t="s">
        <v>97</v>
      </c>
      <c r="B18" s="148" t="s">
        <v>58</v>
      </c>
      <c r="C18" s="147" t="s">
        <v>98</v>
      </c>
      <c r="E18" s="147" t="s">
        <v>49</v>
      </c>
      <c r="F18" s="148" t="s">
        <v>99</v>
      </c>
      <c r="G18" s="147" t="s">
        <v>8</v>
      </c>
    </row>
    <row r="19" spans="1:11" x14ac:dyDescent="0.3">
      <c r="A19" s="149"/>
      <c r="B19" s="148" t="s">
        <v>10</v>
      </c>
      <c r="C19" s="149"/>
      <c r="E19" s="150"/>
      <c r="F19" s="294" t="s">
        <v>178</v>
      </c>
      <c r="G19" s="150"/>
    </row>
    <row r="20" spans="1:11" ht="15" x14ac:dyDescent="0.25">
      <c r="A20" s="149"/>
      <c r="B20" s="148" t="s">
        <v>52</v>
      </c>
      <c r="C20" s="149"/>
      <c r="I20" s="146" t="s">
        <v>111</v>
      </c>
    </row>
    <row r="21" spans="1:11" ht="15.75" x14ac:dyDescent="0.25">
      <c r="A21" s="150"/>
      <c r="B21" s="148" t="s">
        <v>12</v>
      </c>
      <c r="C21" s="150"/>
      <c r="E21" s="110" t="s">
        <v>110</v>
      </c>
      <c r="I21" s="147" t="s">
        <v>95</v>
      </c>
      <c r="J21" s="148" t="s">
        <v>52</v>
      </c>
      <c r="K21" s="147" t="s">
        <v>9</v>
      </c>
    </row>
    <row r="22" spans="1:11" ht="15" x14ac:dyDescent="0.25">
      <c r="A22" s="147" t="s">
        <v>49</v>
      </c>
      <c r="B22" s="148" t="s">
        <v>58</v>
      </c>
      <c r="C22" s="147" t="s">
        <v>96</v>
      </c>
      <c r="E22" s="147" t="s">
        <v>95</v>
      </c>
      <c r="F22" s="148" t="s">
        <v>81</v>
      </c>
      <c r="G22" s="147" t="s">
        <v>72</v>
      </c>
      <c r="I22" s="149"/>
      <c r="J22" s="148" t="s">
        <v>44</v>
      </c>
      <c r="K22" s="149"/>
    </row>
    <row r="23" spans="1:11" ht="15" x14ac:dyDescent="0.25">
      <c r="A23" s="150"/>
      <c r="B23" s="148" t="s">
        <v>52</v>
      </c>
      <c r="C23" s="150"/>
      <c r="E23" s="149"/>
      <c r="F23" s="148" t="s">
        <v>10</v>
      </c>
      <c r="G23" s="149"/>
      <c r="I23" s="149"/>
      <c r="J23" s="148" t="s">
        <v>10</v>
      </c>
      <c r="K23" s="149"/>
    </row>
    <row r="24" spans="1:11" ht="15" x14ac:dyDescent="0.25">
      <c r="A24" s="148" t="s">
        <v>51</v>
      </c>
      <c r="B24" s="148" t="s">
        <v>52</v>
      </c>
      <c r="C24" s="148" t="s">
        <v>96</v>
      </c>
      <c r="E24" s="149"/>
      <c r="F24" s="148" t="s">
        <v>52</v>
      </c>
      <c r="G24" s="149"/>
      <c r="I24" s="150"/>
      <c r="J24" s="148" t="s">
        <v>81</v>
      </c>
      <c r="K24" s="150"/>
    </row>
    <row r="25" spans="1:11" ht="15" x14ac:dyDescent="0.25">
      <c r="A25" s="151"/>
      <c r="B25" s="151"/>
      <c r="C25" s="151"/>
      <c r="E25" s="150"/>
      <c r="F25" s="148" t="s">
        <v>71</v>
      </c>
      <c r="G25" s="150"/>
      <c r="I25" s="147" t="s">
        <v>97</v>
      </c>
      <c r="J25" s="148" t="s">
        <v>44</v>
      </c>
      <c r="K25" s="147" t="s">
        <v>102</v>
      </c>
    </row>
    <row r="26" spans="1:11" ht="15.75" x14ac:dyDescent="0.25">
      <c r="A26" s="110" t="s">
        <v>109</v>
      </c>
      <c r="E26" s="147" t="s">
        <v>97</v>
      </c>
      <c r="F26" s="148" t="s">
        <v>10</v>
      </c>
      <c r="G26" s="147" t="s">
        <v>72</v>
      </c>
      <c r="I26" s="149"/>
      <c r="J26" s="148" t="s">
        <v>52</v>
      </c>
      <c r="K26" s="149"/>
    </row>
    <row r="27" spans="1:11" ht="15" x14ac:dyDescent="0.25">
      <c r="A27" s="148" t="s">
        <v>95</v>
      </c>
      <c r="B27" s="295" t="s">
        <v>78</v>
      </c>
      <c r="C27" s="147" t="s">
        <v>101</v>
      </c>
      <c r="E27" s="149"/>
      <c r="F27" s="148" t="s">
        <v>52</v>
      </c>
      <c r="G27" s="149"/>
      <c r="I27" s="150"/>
      <c r="J27" s="148" t="s">
        <v>10</v>
      </c>
      <c r="K27" s="150"/>
    </row>
    <row r="28" spans="1:11" x14ac:dyDescent="0.3">
      <c r="A28" s="148"/>
      <c r="B28" s="294" t="s">
        <v>178</v>
      </c>
      <c r="C28" s="149"/>
      <c r="E28" s="149"/>
      <c r="F28" s="148" t="s">
        <v>71</v>
      </c>
      <c r="G28" s="149"/>
      <c r="I28" s="147" t="s">
        <v>49</v>
      </c>
      <c r="J28" s="148" t="s">
        <v>52</v>
      </c>
      <c r="K28" s="147" t="s">
        <v>9</v>
      </c>
    </row>
    <row r="29" spans="1:11" x14ac:dyDescent="0.3">
      <c r="A29" s="148"/>
      <c r="B29" s="148" t="s">
        <v>10</v>
      </c>
      <c r="C29" s="150"/>
      <c r="E29" s="150"/>
      <c r="F29" s="148" t="s">
        <v>81</v>
      </c>
      <c r="G29" s="150"/>
      <c r="I29" s="150"/>
      <c r="J29" s="148" t="s">
        <v>44</v>
      </c>
      <c r="K29" s="150"/>
    </row>
    <row r="30" spans="1:11" x14ac:dyDescent="0.3">
      <c r="E30" s="147" t="s">
        <v>49</v>
      </c>
      <c r="F30" s="148" t="s">
        <v>71</v>
      </c>
      <c r="G30" s="147" t="s">
        <v>72</v>
      </c>
      <c r="I30" s="148" t="s">
        <v>51</v>
      </c>
      <c r="J30" s="148" t="s">
        <v>44</v>
      </c>
      <c r="K30" s="148" t="s">
        <v>9</v>
      </c>
    </row>
    <row r="31" spans="1:11" ht="15.6" x14ac:dyDescent="0.3">
      <c r="A31" s="111"/>
      <c r="B31" s="151"/>
      <c r="C31" s="151"/>
      <c r="E31" s="149"/>
      <c r="F31" s="148" t="s">
        <v>10</v>
      </c>
      <c r="G31" s="149"/>
      <c r="I31" s="151"/>
      <c r="J31" s="151"/>
      <c r="K31" s="151"/>
    </row>
    <row r="32" spans="1:11" x14ac:dyDescent="0.3">
      <c r="A32" s="151"/>
      <c r="B32" s="151"/>
      <c r="C32" s="151"/>
      <c r="E32" s="150"/>
      <c r="F32" s="148" t="s">
        <v>52</v>
      </c>
      <c r="G32" s="150"/>
      <c r="I32" s="151"/>
      <c r="J32" s="151"/>
      <c r="K32" s="151"/>
    </row>
    <row r="33" spans="1:11" x14ac:dyDescent="0.3">
      <c r="A33" s="151"/>
      <c r="B33" s="151"/>
      <c r="C33" s="151"/>
      <c r="E33" s="148" t="s">
        <v>51</v>
      </c>
      <c r="F33" s="148" t="s">
        <v>52</v>
      </c>
      <c r="G33" s="148" t="s">
        <v>72</v>
      </c>
      <c r="I33" s="151"/>
      <c r="J33" s="151"/>
      <c r="K33" s="151"/>
    </row>
    <row r="34" spans="1:11" x14ac:dyDescent="0.3">
      <c r="A34" s="151"/>
      <c r="B34" s="151"/>
      <c r="C34" s="151"/>
      <c r="E34" s="151"/>
      <c r="F34" s="151"/>
      <c r="G34" s="151"/>
      <c r="I34" s="151"/>
      <c r="J34" s="151"/>
      <c r="K34" s="151"/>
    </row>
    <row r="35" spans="1:11" x14ac:dyDescent="0.3">
      <c r="A35" s="151"/>
      <c r="B35" s="151"/>
      <c r="C35" s="151"/>
      <c r="E35" s="151"/>
      <c r="F35" s="151"/>
      <c r="G35" s="151"/>
      <c r="I35" s="151"/>
      <c r="J35" s="151"/>
      <c r="K35" s="151"/>
    </row>
    <row r="36" spans="1:11" x14ac:dyDescent="0.3">
      <c r="A36" s="151"/>
      <c r="B36" s="151"/>
      <c r="C36" s="151"/>
      <c r="E36" s="151"/>
      <c r="F36" s="151"/>
      <c r="G36" s="151"/>
      <c r="I36" s="151"/>
      <c r="J36" s="151"/>
      <c r="K36" s="151"/>
    </row>
    <row r="37" spans="1:11" x14ac:dyDescent="0.3">
      <c r="A37" s="151"/>
      <c r="B37" s="151"/>
      <c r="C37" s="151"/>
      <c r="E37" s="151"/>
      <c r="F37" s="151"/>
      <c r="G37" s="151"/>
      <c r="I37" s="151"/>
      <c r="J37" s="151"/>
      <c r="K37" s="151"/>
    </row>
    <row r="38" spans="1:11" x14ac:dyDescent="0.3">
      <c r="A38" s="151"/>
      <c r="B38" s="151"/>
      <c r="C38" s="151"/>
      <c r="E38" s="151"/>
      <c r="F38" s="151"/>
      <c r="G38" s="151"/>
      <c r="I38" s="151"/>
      <c r="J38" s="151"/>
      <c r="K38" s="151"/>
    </row>
    <row r="39" spans="1:11" x14ac:dyDescent="0.3">
      <c r="A39" s="151"/>
      <c r="B39" s="151"/>
      <c r="C39" s="151"/>
    </row>
    <row r="40" spans="1:11" x14ac:dyDescent="0.3">
      <c r="A40" s="151"/>
      <c r="B40" s="151"/>
      <c r="C40" s="151"/>
    </row>
    <row r="41" spans="1:11" x14ac:dyDescent="0.3">
      <c r="A41" s="151"/>
      <c r="B41" s="151"/>
      <c r="C41" s="151"/>
    </row>
    <row r="42" spans="1:11" x14ac:dyDescent="0.3">
      <c r="A42" s="151"/>
      <c r="B42" s="151"/>
      <c r="C42" s="151"/>
    </row>
    <row r="43" spans="1:11" x14ac:dyDescent="0.3">
      <c r="A43" s="151"/>
      <c r="B43" s="151"/>
      <c r="C43" s="151"/>
    </row>
  </sheetData>
  <phoneticPr fontId="5" type="noConversion"/>
  <pageMargins left="0.5" right="0.5" top="0.5" bottom="0.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topLeftCell="C1" workbookViewId="0">
      <selection activeCell="K28" sqref="K28"/>
    </sheetView>
  </sheetViews>
  <sheetFormatPr defaultColWidth="9.109375" defaultRowHeight="13.2" x14ac:dyDescent="0.25"/>
  <cols>
    <col min="1" max="2" width="3.6640625" style="41" hidden="1" customWidth="1"/>
    <col min="3" max="3" width="1.5546875" style="41" customWidth="1"/>
    <col min="4" max="4" width="15" style="41" customWidth="1"/>
    <col min="5" max="5" width="9.5546875" style="42" customWidth="1"/>
    <col min="6" max="6" width="9.5546875" style="43" customWidth="1"/>
    <col min="7" max="7" width="26.109375" style="43" customWidth="1"/>
    <col min="8" max="8" width="12.109375" style="41" customWidth="1"/>
    <col min="9" max="9" width="11.44140625" style="41" customWidth="1"/>
    <col min="10" max="10" width="11.6640625" style="41" customWidth="1"/>
    <col min="11" max="11" width="13.6640625" style="43" customWidth="1"/>
    <col min="12" max="12" width="11.44140625" style="41" customWidth="1"/>
    <col min="13" max="14" width="13.6640625" style="41" customWidth="1"/>
    <col min="15" max="15" width="10.44140625" style="41" customWidth="1"/>
    <col min="16" max="16384" width="9.109375" style="41"/>
  </cols>
  <sheetData>
    <row r="1" spans="3:16" ht="13.8" thickBot="1" x14ac:dyDescent="0.3"/>
    <row r="2" spans="3:16" ht="13.8" x14ac:dyDescent="0.25">
      <c r="D2" s="268" t="s">
        <v>93</v>
      </c>
      <c r="E2" s="269"/>
      <c r="F2" s="269"/>
      <c r="G2" s="269"/>
      <c r="H2" s="269"/>
      <c r="I2" s="269"/>
      <c r="J2" s="269"/>
      <c r="K2" s="269"/>
      <c r="L2" s="269"/>
      <c r="M2" s="269"/>
      <c r="N2" s="71"/>
    </row>
    <row r="3" spans="3:16" ht="17.25" customHeight="1" thickBot="1" x14ac:dyDescent="0.3">
      <c r="D3" s="270" t="s">
        <v>70</v>
      </c>
      <c r="E3" s="271"/>
      <c r="F3" s="271"/>
      <c r="G3" s="271"/>
      <c r="H3" s="271"/>
      <c r="I3" s="271"/>
      <c r="J3" s="271"/>
      <c r="K3" s="271"/>
      <c r="L3" s="271"/>
      <c r="M3" s="271"/>
      <c r="N3" s="72"/>
    </row>
    <row r="4" spans="3:16" ht="12.75" customHeight="1" thickBot="1" x14ac:dyDescent="0.3"/>
    <row r="5" spans="3:16" ht="20.25" customHeight="1" thickBot="1" x14ac:dyDescent="0.3">
      <c r="C5" s="44"/>
      <c r="D5" s="275" t="s">
        <v>64</v>
      </c>
      <c r="E5" s="277" t="s">
        <v>65</v>
      </c>
      <c r="F5" s="265" t="s">
        <v>69</v>
      </c>
      <c r="G5" s="266"/>
      <c r="H5" s="266"/>
      <c r="I5" s="266"/>
      <c r="J5" s="266"/>
      <c r="K5" s="266"/>
      <c r="L5" s="266"/>
      <c r="M5" s="266"/>
      <c r="N5" s="266"/>
      <c r="O5" s="267"/>
      <c r="P5" s="43"/>
    </row>
    <row r="6" spans="3:16" ht="30.75" customHeight="1" thickBot="1" x14ac:dyDescent="0.3">
      <c r="C6" s="44"/>
      <c r="D6" s="276"/>
      <c r="E6" s="278"/>
      <c r="F6" s="116" t="s">
        <v>58</v>
      </c>
      <c r="G6" s="112" t="s">
        <v>52</v>
      </c>
      <c r="H6" s="117" t="s">
        <v>44</v>
      </c>
      <c r="I6" s="118" t="s">
        <v>71</v>
      </c>
      <c r="J6" s="119" t="s">
        <v>12</v>
      </c>
      <c r="K6" s="120" t="s">
        <v>10</v>
      </c>
      <c r="L6" s="119" t="s">
        <v>11</v>
      </c>
      <c r="M6" s="121" t="s">
        <v>13</v>
      </c>
      <c r="N6" s="120" t="s">
        <v>85</v>
      </c>
      <c r="O6" s="122" t="s">
        <v>81</v>
      </c>
    </row>
    <row r="7" spans="3:16" ht="12.75" customHeight="1" thickBot="1" x14ac:dyDescent="0.3">
      <c r="C7" s="45"/>
      <c r="D7" s="57"/>
      <c r="E7" s="62"/>
      <c r="F7" s="63"/>
      <c r="G7" s="63"/>
      <c r="H7" s="64"/>
      <c r="I7" s="64"/>
      <c r="J7" s="59"/>
      <c r="K7" s="59"/>
      <c r="L7" s="59"/>
      <c r="M7" s="65"/>
      <c r="N7" s="59"/>
      <c r="O7" s="69"/>
    </row>
    <row r="8" spans="3:16" ht="19.5" customHeight="1" thickBot="1" x14ac:dyDescent="0.3">
      <c r="C8" s="44"/>
      <c r="D8" s="46" t="s">
        <v>66</v>
      </c>
      <c r="E8" s="47" t="s">
        <v>46</v>
      </c>
      <c r="F8" s="54" t="str">
        <f>IF(OR(F$6="",$E8="",$E$11="",$E$15=""),"",$E8&amp;"  "&amp;$E$11&amp;"  "&amp;$E$15)</f>
        <v>F  C  Y</v>
      </c>
      <c r="G8" s="48" t="str">
        <f>IF(OR(G$6="",$E8=""),"",$E8)</f>
        <v>F</v>
      </c>
      <c r="H8" s="49" t="str">
        <f>IF(OR(H$6="",$E8="",$E$11="",$E$15=""),"",$E8&amp;"  A  P  "&amp;$E$11&amp;"  "&amp;$E$15)</f>
        <v>F  A  P  C  Y</v>
      </c>
      <c r="I8" s="66" t="s">
        <v>77</v>
      </c>
      <c r="J8" s="48" t="str">
        <f>IF(OR(J$6="",E$8=""),"","A  P")</f>
        <v>A  P</v>
      </c>
      <c r="K8" s="49" t="str">
        <f>IF(OR(K$6="",$E8="",$E$11="",$E$12=""),"",$E8&amp;"  A  "&amp;$E$11&amp;"  "&amp;$E$12)</f>
        <v>F  A  C  D</v>
      </c>
      <c r="L8" s="48" t="str">
        <f>IF(OR(L$6="",$E8="",$E$12="",$E$16=""),"","A  "&amp;$E$12&amp;"  "&amp;$E$16)</f>
        <v>A  D  B</v>
      </c>
      <c r="M8" s="50" t="str">
        <f>IF(OR(M$6="",$E8="",$E$10="",$E$15=""),"",$E8&amp;"  A  "&amp;$E$10&amp;"  "&amp;$E$15)</f>
        <v>F  A  J  Y</v>
      </c>
      <c r="N8" s="49" t="s">
        <v>86</v>
      </c>
      <c r="O8" s="66" t="s">
        <v>17</v>
      </c>
    </row>
    <row r="9" spans="3:16" ht="12.75" customHeight="1" thickBot="1" x14ac:dyDescent="0.3">
      <c r="C9" s="45"/>
      <c r="D9" s="57"/>
      <c r="E9" s="58"/>
      <c r="F9" s="59"/>
      <c r="G9" s="59"/>
      <c r="H9" s="59"/>
      <c r="I9" s="59"/>
      <c r="J9" s="60"/>
      <c r="K9" s="59"/>
      <c r="L9" s="59"/>
      <c r="M9" s="61"/>
      <c r="N9" s="60"/>
      <c r="O9" s="60"/>
    </row>
    <row r="10" spans="3:16" ht="12.75" customHeight="1" x14ac:dyDescent="0.25">
      <c r="C10" s="44"/>
      <c r="D10" s="275" t="s">
        <v>67</v>
      </c>
      <c r="E10" s="47" t="s">
        <v>16</v>
      </c>
      <c r="F10" s="54" t="str">
        <f>IF(OR(F$6="",$E10=""),"","I")</f>
        <v>I</v>
      </c>
      <c r="G10" s="48" t="str">
        <f>IF(OR(G$6="",$E10="",$E$12=""),"",$E$12)</f>
        <v>D</v>
      </c>
      <c r="H10" s="49" t="str">
        <f>IF(OR(H$6="",$E10=""),"",$E10)</f>
        <v>J</v>
      </c>
      <c r="I10" s="67" t="s">
        <v>74</v>
      </c>
      <c r="J10" s="48" t="str">
        <f>IF(OR(J$6="",E$8=""),"","P")</f>
        <v>P</v>
      </c>
      <c r="K10" s="49" t="str">
        <f>IF(OR(K$6="",$E10="",$E$11=""),"",$E$11)</f>
        <v>C</v>
      </c>
      <c r="L10" s="48" t="str">
        <f>IF(OR(L$6="",$E10="",$E$12=""),"",$E$12)</f>
        <v>D</v>
      </c>
      <c r="M10" s="50" t="str">
        <f>IF(OR(M$6="",$E10=""),"",$E10)</f>
        <v>J</v>
      </c>
      <c r="N10" s="49" t="s">
        <v>87</v>
      </c>
      <c r="O10" s="67" t="s">
        <v>17</v>
      </c>
    </row>
    <row r="11" spans="3:16" ht="12.75" customHeight="1" x14ac:dyDescent="0.25">
      <c r="C11" s="44"/>
      <c r="D11" s="279"/>
      <c r="E11" s="47" t="s">
        <v>15</v>
      </c>
      <c r="F11" s="54" t="str">
        <f>IF(OR(F$6="",$E11=""),"","I")</f>
        <v>I</v>
      </c>
      <c r="G11" s="48" t="str">
        <f>IF(OR(G$6="",$E11="",$E$12=""),"",$E$12)</f>
        <v>D</v>
      </c>
      <c r="H11" s="49" t="str">
        <f>IF(OR(H$6="",$E$10=""),"",$E$10)</f>
        <v>J</v>
      </c>
      <c r="I11" s="48" t="s">
        <v>74</v>
      </c>
      <c r="J11" s="48" t="str">
        <f>IF(OR(J$6="",E$8=""),"","P")</f>
        <v>P</v>
      </c>
      <c r="K11" s="49" t="str">
        <f>IF(OR(K$6="",$E11="",$E$12=""),"",$E$12)</f>
        <v>D</v>
      </c>
      <c r="L11" s="48" t="str">
        <f>IF(OR(L$6="",$E11="",$E$10=""),"",$E$10)</f>
        <v>J</v>
      </c>
      <c r="M11" s="50" t="str">
        <f>IF(OR(M$6="",$E11=""),"",$E11)</f>
        <v>C</v>
      </c>
      <c r="N11" s="49" t="s">
        <v>88</v>
      </c>
      <c r="O11" s="48" t="s">
        <v>17</v>
      </c>
    </row>
    <row r="12" spans="3:16" ht="12.75" customHeight="1" x14ac:dyDescent="0.25">
      <c r="C12" s="44"/>
      <c r="D12" s="279"/>
      <c r="E12" s="47" t="s">
        <v>17</v>
      </c>
      <c r="F12" s="54" t="str">
        <f>IF(OR(F$6="",$E12=""),"","I")</f>
        <v>I</v>
      </c>
      <c r="G12" s="48" t="str">
        <f>IF(OR(G$6="",$E12=""),"",$E12)</f>
        <v>D</v>
      </c>
      <c r="H12" s="49" t="str">
        <f>IF(OR(H$6="",$E$10=""),"",$E$10)</f>
        <v>J</v>
      </c>
      <c r="I12" s="48" t="s">
        <v>74</v>
      </c>
      <c r="J12" s="48" t="str">
        <f>IF(OR(J$6="",E$8=""),"","P")</f>
        <v>P</v>
      </c>
      <c r="K12" s="49" t="str">
        <f>IF(OR(K$6="",$E12="",$E$13=""),"",$E$13)</f>
        <v>Z</v>
      </c>
      <c r="L12" s="48" t="str">
        <f>IF(OR(L$6="",$E12="",$E$13=""),"",$E$13)</f>
        <v>Z</v>
      </c>
      <c r="M12" s="50" t="str">
        <f>IF(OR(M$6="",$E12=""),"",$E12)</f>
        <v>D</v>
      </c>
      <c r="N12" s="49" t="s">
        <v>88</v>
      </c>
      <c r="O12" s="48" t="s">
        <v>17</v>
      </c>
    </row>
    <row r="13" spans="3:16" ht="12.75" customHeight="1" thickBot="1" x14ac:dyDescent="0.3">
      <c r="C13" s="44"/>
      <c r="D13" s="280"/>
      <c r="E13" s="47" t="s">
        <v>14</v>
      </c>
      <c r="F13" s="54" t="str">
        <f>IF(OR(F$6="",$E13=""),"","I")</f>
        <v>I</v>
      </c>
      <c r="G13" s="48" t="str">
        <f>IF(OR(G$6="",$E13="",$E$12=""),"",$E$12)</f>
        <v>D</v>
      </c>
      <c r="H13" s="49" t="str">
        <f>IF(OR(H$6="",$E$10=""),"",$E$10)</f>
        <v>J</v>
      </c>
      <c r="I13" s="56" t="s">
        <v>74</v>
      </c>
      <c r="J13" s="48" t="str">
        <f>IF(OR(J$6="",E$8=""),"","P")</f>
        <v>P</v>
      </c>
      <c r="K13" s="49" t="str">
        <f>IF(OR(K$6="",$E13=""),"",$E13)</f>
        <v>Z</v>
      </c>
      <c r="L13" s="48" t="str">
        <f>IF(OR(L$6="",$E13=""),"",$E13)</f>
        <v>Z</v>
      </c>
      <c r="M13" s="50" t="str">
        <f>IF(OR(M$6="",$E13=""),"",$E13)</f>
        <v>Z</v>
      </c>
      <c r="N13" s="49" t="s">
        <v>88</v>
      </c>
      <c r="O13" s="56" t="s">
        <v>17</v>
      </c>
    </row>
    <row r="14" spans="3:16" ht="12.75" customHeight="1" thickBot="1" x14ac:dyDescent="0.3">
      <c r="C14" s="45"/>
      <c r="D14" s="57"/>
      <c r="E14" s="58"/>
      <c r="F14" s="60"/>
      <c r="G14" s="60"/>
      <c r="H14" s="59"/>
      <c r="I14" s="59"/>
      <c r="J14" s="60"/>
      <c r="K14" s="59"/>
      <c r="L14" s="59"/>
      <c r="M14" s="61"/>
      <c r="N14" s="60"/>
      <c r="O14" s="60"/>
    </row>
    <row r="15" spans="3:16" ht="15.75" customHeight="1" x14ac:dyDescent="0.25">
      <c r="C15" s="44"/>
      <c r="D15" s="275" t="s">
        <v>68</v>
      </c>
      <c r="E15" s="47" t="s">
        <v>18</v>
      </c>
      <c r="F15" s="54" t="str">
        <f t="shared" ref="F15:F25" si="0">IF(OR(F$6="",$E15=""),"","O")</f>
        <v>O</v>
      </c>
      <c r="G15" s="48" t="str">
        <f>IF(OR(G$6="",$E15="",$E$24="",$E$20="",$E$16="",$E$25="",$E$23="",$E$19="",$E$17=""),"",$E$24&amp;"  "&amp;$E$20&amp;"  "&amp;$E$16&amp;"  "&amp;$E$25&amp;"  "&amp;$E$23&amp;"  "&amp;$E$19&amp;"  "&amp;$E$17&amp;"  K  "&amp;$E15)</f>
        <v>T  Q  B  L  S  H  M  K  Y</v>
      </c>
      <c r="H15" s="49" t="str">
        <f>IF(OR(H$6="",$E15=""),"",$E15)</f>
        <v>Y</v>
      </c>
      <c r="I15" s="67" t="s">
        <v>23</v>
      </c>
      <c r="J15" s="48" t="str">
        <f t="shared" ref="J15:J25" si="1">IF(OR(J$6="",$E15="",$E$23="",$E$22=""),"",$E$23&amp;"  "&amp;$E$22)</f>
        <v>S  W</v>
      </c>
      <c r="K15" s="49" t="str">
        <f>IF(OR(K$6="",$E15=""),"",$E15)</f>
        <v>Y</v>
      </c>
      <c r="L15" s="48" t="str">
        <f>IF(OR(L$6="",$E15="",$E$16=""),"",$E$16)</f>
        <v>B</v>
      </c>
      <c r="M15" s="50" t="str">
        <f t="shared" ref="M15:M25" si="2">IF(OR(M$6="",$E15=""),"",$E15)</f>
        <v>Y</v>
      </c>
      <c r="N15" s="49" t="s">
        <v>18</v>
      </c>
      <c r="O15" s="67" t="s">
        <v>23</v>
      </c>
    </row>
    <row r="16" spans="3:16" ht="15.75" customHeight="1" x14ac:dyDescent="0.25">
      <c r="C16" s="44"/>
      <c r="D16" s="279"/>
      <c r="E16" s="47" t="s">
        <v>21</v>
      </c>
      <c r="F16" s="54" t="str">
        <f t="shared" si="0"/>
        <v>O</v>
      </c>
      <c r="G16" s="48" t="str">
        <f>IF(OR(G$6="",$E16="",$E$24="",$E$20="",$E$16="",$E$25="",$E$23="",$E$19="",$E$17="",$E$15=""),"",$E$24&amp;"  "&amp;$E$20&amp;"  "&amp;$E$16&amp;"  "&amp;$E$25&amp;"  "&amp;$E$23&amp;"  "&amp;$E$19&amp;"  "&amp;$E$17&amp;"  K  "&amp;$E$15)</f>
        <v>T  Q  B  L  S  H  M  K  Y</v>
      </c>
      <c r="H16" s="49" t="str">
        <f>IF(OR(H$6="",$E16="",$E$15=""),"",$E$15)</f>
        <v>Y</v>
      </c>
      <c r="I16" s="48" t="s">
        <v>22</v>
      </c>
      <c r="J16" s="48" t="str">
        <f t="shared" si="1"/>
        <v>S  W</v>
      </c>
      <c r="K16" s="49" t="str">
        <f>IF(OR(K$6="",$E16=""),"",$E16)</f>
        <v>B</v>
      </c>
      <c r="L16" s="48" t="str">
        <f>IF(OR(L$6="",$E16="",$E$17=""),"",$E$17)</f>
        <v>M</v>
      </c>
      <c r="M16" s="50" t="str">
        <f t="shared" si="2"/>
        <v>B</v>
      </c>
      <c r="N16" s="49" t="s">
        <v>26</v>
      </c>
      <c r="O16" s="48" t="s">
        <v>23</v>
      </c>
    </row>
    <row r="17" spans="3:15" ht="15.75" customHeight="1" x14ac:dyDescent="0.25">
      <c r="C17" s="44"/>
      <c r="D17" s="279"/>
      <c r="E17" s="47" t="s">
        <v>23</v>
      </c>
      <c r="F17" s="54" t="str">
        <f t="shared" si="0"/>
        <v>O</v>
      </c>
      <c r="G17" s="48" t="str">
        <f t="shared" ref="G17:G25" si="3">IF(OR(G$6="",$E17="",$E$24=""),"",$E$24)</f>
        <v>T</v>
      </c>
      <c r="H17" s="49" t="str">
        <f t="shared" ref="H17:H24" si="4">IF(OR(H$6="",$E17="",$E$25=""),"",$E$25)</f>
        <v>L</v>
      </c>
      <c r="I17" s="48" t="s">
        <v>75</v>
      </c>
      <c r="J17" s="48" t="str">
        <f t="shared" si="1"/>
        <v>S  W</v>
      </c>
      <c r="K17" s="49" t="str">
        <f>IF(OR(K$6="",$E17=""),"",$E17)</f>
        <v>M</v>
      </c>
      <c r="L17" s="48" t="str">
        <f>IF(OR(L$6="",$E17=""),"",$E17)</f>
        <v>M</v>
      </c>
      <c r="M17" s="50" t="str">
        <f t="shared" si="2"/>
        <v>M</v>
      </c>
      <c r="N17" s="49" t="s">
        <v>26</v>
      </c>
      <c r="O17" s="48" t="s">
        <v>20</v>
      </c>
    </row>
    <row r="18" spans="3:15" ht="15.75" customHeight="1" x14ac:dyDescent="0.25">
      <c r="C18" s="44"/>
      <c r="D18" s="279"/>
      <c r="E18" s="47" t="s">
        <v>45</v>
      </c>
      <c r="F18" s="54" t="str">
        <f t="shared" si="0"/>
        <v>O</v>
      </c>
      <c r="G18" s="48" t="str">
        <f t="shared" si="3"/>
        <v>T</v>
      </c>
      <c r="H18" s="49" t="str">
        <f t="shared" si="4"/>
        <v>L</v>
      </c>
      <c r="I18" s="48" t="s">
        <v>24</v>
      </c>
      <c r="J18" s="48" t="str">
        <f t="shared" si="1"/>
        <v>S  W</v>
      </c>
      <c r="K18" s="49" t="str">
        <f>IF(OR(K$6="",$E18="",$E$19=""),"",$E$19)</f>
        <v>H</v>
      </c>
      <c r="L18" s="48" t="str">
        <f>IF(OR(L$6="",$E20=""),"",$E20)</f>
        <v>Q</v>
      </c>
      <c r="M18" s="50" t="str">
        <f t="shared" si="2"/>
        <v>U</v>
      </c>
      <c r="N18" s="49" t="s">
        <v>26</v>
      </c>
      <c r="O18" s="48" t="s">
        <v>20</v>
      </c>
    </row>
    <row r="19" spans="3:15" ht="15.75" customHeight="1" x14ac:dyDescent="0.25">
      <c r="C19" s="44"/>
      <c r="D19" s="279"/>
      <c r="E19" s="47" t="s">
        <v>22</v>
      </c>
      <c r="F19" s="54" t="str">
        <f t="shared" si="0"/>
        <v>O</v>
      </c>
      <c r="G19" s="48" t="str">
        <f t="shared" si="3"/>
        <v>T</v>
      </c>
      <c r="H19" s="49" t="str">
        <f t="shared" si="4"/>
        <v>L</v>
      </c>
      <c r="I19" s="48" t="s">
        <v>24</v>
      </c>
      <c r="J19" s="48" t="str">
        <f t="shared" si="1"/>
        <v>S  W</v>
      </c>
      <c r="K19" s="49" t="str">
        <f>IF(OR(K$6="",$E19=""),"","E")</f>
        <v>E</v>
      </c>
      <c r="L19" s="48" t="str">
        <f>IF(OR(L$6="",$E19="",$E$24=""),"",$E$24)</f>
        <v>T</v>
      </c>
      <c r="M19" s="50" t="str">
        <f t="shared" si="2"/>
        <v>H</v>
      </c>
      <c r="N19" s="49" t="s">
        <v>26</v>
      </c>
      <c r="O19" s="48" t="s">
        <v>20</v>
      </c>
    </row>
    <row r="20" spans="3:15" ht="15.75" customHeight="1" x14ac:dyDescent="0.25">
      <c r="C20" s="44"/>
      <c r="D20" s="279"/>
      <c r="E20" s="47" t="s">
        <v>25</v>
      </c>
      <c r="F20" s="54" t="str">
        <f t="shared" si="0"/>
        <v>O</v>
      </c>
      <c r="G20" s="48" t="str">
        <f t="shared" si="3"/>
        <v>T</v>
      </c>
      <c r="H20" s="49" t="str">
        <f t="shared" si="4"/>
        <v>L</v>
      </c>
      <c r="I20" s="48" t="s">
        <v>24</v>
      </c>
      <c r="J20" s="48" t="str">
        <f t="shared" si="1"/>
        <v>S  W</v>
      </c>
      <c r="K20" s="49" t="str">
        <f>IF(OR(K$6="",$E20=""),"",$E20)</f>
        <v>Q</v>
      </c>
      <c r="L20" s="48" t="str">
        <f>IF(OR(L$6="",$E20="",$E$23=""),"",$E$23)</f>
        <v>S</v>
      </c>
      <c r="M20" s="50" t="str">
        <f t="shared" si="2"/>
        <v>Q</v>
      </c>
      <c r="N20" s="49" t="s">
        <v>26</v>
      </c>
      <c r="O20" s="48" t="s">
        <v>20</v>
      </c>
    </row>
    <row r="21" spans="3:15" ht="15.75" customHeight="1" x14ac:dyDescent="0.25">
      <c r="C21" s="44"/>
      <c r="D21" s="279"/>
      <c r="E21" s="47" t="s">
        <v>20</v>
      </c>
      <c r="F21" s="54" t="str">
        <f t="shared" si="0"/>
        <v>O</v>
      </c>
      <c r="G21" s="48" t="str">
        <f t="shared" si="3"/>
        <v>T</v>
      </c>
      <c r="H21" s="49" t="str">
        <f t="shared" si="4"/>
        <v>L</v>
      </c>
      <c r="I21" s="48" t="s">
        <v>25</v>
      </c>
      <c r="J21" s="48" t="str">
        <f t="shared" si="1"/>
        <v>S  W</v>
      </c>
      <c r="K21" s="49" t="str">
        <f>IF(OR(K$6="",$E21="",$E$25=""),"",$E$25)</f>
        <v>L</v>
      </c>
      <c r="L21" s="48" t="str">
        <f>IF(OR(L$6="",$E21=""),"",$E21)</f>
        <v>V</v>
      </c>
      <c r="M21" s="50" t="str">
        <f t="shared" si="2"/>
        <v>V</v>
      </c>
      <c r="N21" s="49" t="s">
        <v>26</v>
      </c>
      <c r="O21" s="48" t="s">
        <v>20</v>
      </c>
    </row>
    <row r="22" spans="3:15" ht="15.75" customHeight="1" x14ac:dyDescent="0.25">
      <c r="C22" s="44"/>
      <c r="D22" s="279"/>
      <c r="E22" s="47" t="s">
        <v>19</v>
      </c>
      <c r="F22" s="54" t="str">
        <f t="shared" si="0"/>
        <v>O</v>
      </c>
      <c r="G22" s="48" t="str">
        <f t="shared" si="3"/>
        <v>T</v>
      </c>
      <c r="H22" s="49" t="str">
        <f t="shared" si="4"/>
        <v>L</v>
      </c>
      <c r="I22" s="48" t="s">
        <v>25</v>
      </c>
      <c r="J22" s="48" t="str">
        <f t="shared" si="1"/>
        <v>S  W</v>
      </c>
      <c r="K22" s="49" t="str">
        <f>IF(OR(K$6="",$E22=""),"","K")</f>
        <v>K</v>
      </c>
      <c r="L22" s="48" t="str">
        <f>IF(OR(L$6="",$E22=""),"",$E22)</f>
        <v>W</v>
      </c>
      <c r="M22" s="50" t="str">
        <f t="shared" si="2"/>
        <v>W</v>
      </c>
      <c r="N22" s="49" t="s">
        <v>26</v>
      </c>
      <c r="O22" s="48" t="s">
        <v>20</v>
      </c>
    </row>
    <row r="23" spans="3:15" ht="15.75" customHeight="1" x14ac:dyDescent="0.25">
      <c r="C23" s="44"/>
      <c r="D23" s="279"/>
      <c r="E23" s="47" t="s">
        <v>26</v>
      </c>
      <c r="F23" s="54" t="str">
        <f t="shared" si="0"/>
        <v>O</v>
      </c>
      <c r="G23" s="48" t="str">
        <f t="shared" si="3"/>
        <v>T</v>
      </c>
      <c r="H23" s="49" t="str">
        <f t="shared" si="4"/>
        <v>L</v>
      </c>
      <c r="I23" s="48" t="s">
        <v>25</v>
      </c>
      <c r="J23" s="48" t="str">
        <f t="shared" si="1"/>
        <v>S  W</v>
      </c>
      <c r="K23" s="49" t="str">
        <f>IF(OR(K$6="",$E23="",$E$21=""),"",$E$21)</f>
        <v>V</v>
      </c>
      <c r="L23" s="48" t="str">
        <f>IF(OR(L$6="",$E23="",$E$22=""),"",$E$22)</f>
        <v>W</v>
      </c>
      <c r="M23" s="50" t="str">
        <f t="shared" si="2"/>
        <v>S</v>
      </c>
      <c r="N23" s="49" t="s">
        <v>26</v>
      </c>
      <c r="O23" s="48" t="s">
        <v>20</v>
      </c>
    </row>
    <row r="24" spans="3:15" ht="15.75" customHeight="1" x14ac:dyDescent="0.25">
      <c r="C24" s="44"/>
      <c r="D24" s="279"/>
      <c r="E24" s="47" t="s">
        <v>28</v>
      </c>
      <c r="F24" s="54" t="str">
        <f t="shared" si="0"/>
        <v>O</v>
      </c>
      <c r="G24" s="48" t="str">
        <f t="shared" si="3"/>
        <v>T</v>
      </c>
      <c r="H24" s="49" t="str">
        <f t="shared" si="4"/>
        <v>L</v>
      </c>
      <c r="I24" s="48" t="s">
        <v>76</v>
      </c>
      <c r="J24" s="48" t="str">
        <f t="shared" si="1"/>
        <v>S  W</v>
      </c>
      <c r="K24" s="49" t="str">
        <f>IF(OR(K$6="",$E24="",$E$22=""),"",$E$22)</f>
        <v>W</v>
      </c>
      <c r="L24" s="48" t="str">
        <f>IF(OR(L$6="",$E24="",$E$22=""),"",$E$22)</f>
        <v>W</v>
      </c>
      <c r="M24" s="50" t="str">
        <f t="shared" si="2"/>
        <v>T</v>
      </c>
      <c r="N24" s="49" t="s">
        <v>26</v>
      </c>
      <c r="O24" s="48" t="s">
        <v>20</v>
      </c>
    </row>
    <row r="25" spans="3:15" ht="15.75" customHeight="1" thickBot="1" x14ac:dyDescent="0.3">
      <c r="C25" s="44"/>
      <c r="D25" s="280"/>
      <c r="E25" s="51" t="s">
        <v>24</v>
      </c>
      <c r="F25" s="55" t="str">
        <f t="shared" si="0"/>
        <v>O</v>
      </c>
      <c r="G25" s="56" t="str">
        <f t="shared" si="3"/>
        <v>T</v>
      </c>
      <c r="H25" s="52" t="str">
        <f>IF(OR(H$6="",$E25=""),"",$E25)</f>
        <v>L</v>
      </c>
      <c r="I25" s="56" t="s">
        <v>20</v>
      </c>
      <c r="J25" s="56" t="str">
        <f t="shared" si="1"/>
        <v>S  W</v>
      </c>
      <c r="K25" s="52" t="s">
        <v>19</v>
      </c>
      <c r="L25" s="56" t="str">
        <f>IF(OR(L$6="",$E25="",$E$22=""),"",$E$22)</f>
        <v>W</v>
      </c>
      <c r="M25" s="53" t="str">
        <f t="shared" si="2"/>
        <v>L</v>
      </c>
      <c r="N25" s="52" t="s">
        <v>26</v>
      </c>
      <c r="O25" s="56" t="s">
        <v>20</v>
      </c>
    </row>
    <row r="26" spans="3:15" ht="13.8" thickBot="1" x14ac:dyDescent="0.3"/>
    <row r="27" spans="3:15" ht="15" thickBot="1" x14ac:dyDescent="0.35">
      <c r="D27" s="263" t="s">
        <v>82</v>
      </c>
      <c r="E27" s="123" t="s">
        <v>10</v>
      </c>
      <c r="F27" s="260" t="s">
        <v>79</v>
      </c>
      <c r="G27" s="261"/>
      <c r="H27" s="261"/>
      <c r="I27" s="262"/>
      <c r="K27" s="40"/>
      <c r="L27" s="40"/>
    </row>
    <row r="28" spans="3:15" ht="15" thickBot="1" x14ac:dyDescent="0.35">
      <c r="D28" s="272"/>
      <c r="E28" s="281" t="s">
        <v>52</v>
      </c>
      <c r="F28" s="124" t="s">
        <v>80</v>
      </c>
      <c r="G28" s="125"/>
      <c r="H28" s="231"/>
      <c r="I28" s="232"/>
      <c r="J28" s="233"/>
      <c r="K28" s="233"/>
      <c r="L28" s="233"/>
      <c r="M28" s="234"/>
      <c r="N28" s="234"/>
    </row>
    <row r="29" spans="3:15" ht="39" customHeight="1" thickBot="1" x14ac:dyDescent="0.3">
      <c r="D29" s="272"/>
      <c r="E29" s="282"/>
      <c r="F29" s="283" t="s">
        <v>171</v>
      </c>
      <c r="G29" s="284"/>
      <c r="H29" s="231"/>
      <c r="I29" s="232"/>
      <c r="J29" s="233"/>
      <c r="K29" s="233"/>
      <c r="L29" s="233"/>
      <c r="M29" s="234"/>
      <c r="N29" s="234"/>
    </row>
    <row r="30" spans="3:15" ht="14.4" x14ac:dyDescent="0.3">
      <c r="D30" s="272"/>
      <c r="E30" s="127" t="s">
        <v>71</v>
      </c>
      <c r="F30" s="70" t="s">
        <v>72</v>
      </c>
      <c r="G30" s="128" t="s">
        <v>73</v>
      </c>
      <c r="H30" s="126"/>
      <c r="I30" s="126"/>
      <c r="J30" s="144" t="s">
        <v>115</v>
      </c>
      <c r="K30" s="144"/>
      <c r="L30" s="144"/>
      <c r="M30" s="145"/>
      <c r="N30" s="145"/>
    </row>
    <row r="31" spans="3:15" ht="14.4" x14ac:dyDescent="0.3">
      <c r="D31" s="272"/>
      <c r="E31" s="127" t="s">
        <v>81</v>
      </c>
      <c r="F31" s="70" t="s">
        <v>84</v>
      </c>
      <c r="G31" s="128" t="s">
        <v>83</v>
      </c>
      <c r="H31" s="126"/>
      <c r="I31" s="126"/>
      <c r="J31" s="144" t="s">
        <v>116</v>
      </c>
      <c r="K31" s="144"/>
      <c r="L31" s="144"/>
      <c r="M31" s="145"/>
      <c r="N31" s="145"/>
    </row>
    <row r="32" spans="3:15" ht="14.4" x14ac:dyDescent="0.3">
      <c r="D32" s="272"/>
      <c r="E32" s="129" t="s">
        <v>13</v>
      </c>
      <c r="F32" s="130" t="s">
        <v>57</v>
      </c>
      <c r="G32" s="131"/>
      <c r="H32" s="126"/>
      <c r="I32" s="126"/>
      <c r="J32" s="152"/>
      <c r="K32" s="152"/>
    </row>
    <row r="33" spans="4:14" ht="14.4" x14ac:dyDescent="0.3">
      <c r="D33" s="272"/>
      <c r="E33" s="129" t="s">
        <v>11</v>
      </c>
      <c r="F33" s="130" t="s">
        <v>48</v>
      </c>
      <c r="G33" s="131"/>
      <c r="H33" s="126"/>
      <c r="I33" s="126"/>
      <c r="J33" s="113" t="s">
        <v>117</v>
      </c>
      <c r="K33" s="113"/>
      <c r="L33" s="114"/>
      <c r="M33" s="114"/>
      <c r="N33" s="114"/>
    </row>
    <row r="34" spans="4:14" ht="15" thickBot="1" x14ac:dyDescent="0.35">
      <c r="D34" s="273"/>
      <c r="E34" s="132" t="s">
        <v>12</v>
      </c>
      <c r="F34" s="133" t="s">
        <v>57</v>
      </c>
      <c r="G34" s="134"/>
      <c r="H34" s="126"/>
      <c r="I34" s="126"/>
      <c r="J34" s="113" t="s">
        <v>112</v>
      </c>
      <c r="K34" s="113"/>
      <c r="L34" s="114"/>
      <c r="M34" s="114"/>
      <c r="N34" s="114"/>
    </row>
    <row r="35" spans="4:14" ht="14.4" x14ac:dyDescent="0.3">
      <c r="D35" s="263" t="s">
        <v>49</v>
      </c>
      <c r="E35" s="135" t="s">
        <v>10</v>
      </c>
      <c r="F35" s="136" t="s">
        <v>50</v>
      </c>
      <c r="G35" s="137"/>
      <c r="H35" s="126"/>
      <c r="I35" s="126"/>
      <c r="J35" s="113" t="s">
        <v>113</v>
      </c>
      <c r="K35" s="115"/>
      <c r="L35" s="114"/>
      <c r="M35" s="114"/>
      <c r="N35" s="114"/>
    </row>
    <row r="36" spans="4:14" ht="14.4" x14ac:dyDescent="0.3">
      <c r="D36" s="272"/>
      <c r="E36" s="127" t="s">
        <v>71</v>
      </c>
      <c r="F36" s="70" t="s">
        <v>72</v>
      </c>
      <c r="G36" s="128" t="s">
        <v>73</v>
      </c>
      <c r="H36" s="126"/>
      <c r="I36" s="126"/>
      <c r="J36" s="113" t="s">
        <v>114</v>
      </c>
      <c r="K36" s="115"/>
      <c r="L36" s="114"/>
      <c r="M36" s="114"/>
      <c r="N36" s="114"/>
    </row>
    <row r="37" spans="4:14" ht="14.4" x14ac:dyDescent="0.3">
      <c r="D37" s="274"/>
      <c r="E37" s="129" t="s">
        <v>47</v>
      </c>
      <c r="F37" s="130" t="s">
        <v>8</v>
      </c>
      <c r="G37" s="131"/>
      <c r="H37" s="126"/>
      <c r="I37" s="126"/>
    </row>
    <row r="38" spans="4:14" ht="14.4" x14ac:dyDescent="0.3">
      <c r="D38" s="274"/>
      <c r="E38" s="129" t="s">
        <v>52</v>
      </c>
      <c r="F38" s="130" t="s">
        <v>57</v>
      </c>
      <c r="G38" s="131"/>
      <c r="H38" s="126"/>
      <c r="I38" s="126"/>
    </row>
    <row r="39" spans="4:14" ht="15" thickBot="1" x14ac:dyDescent="0.35">
      <c r="D39" s="264"/>
      <c r="E39" s="138" t="s">
        <v>58</v>
      </c>
      <c r="F39" s="139" t="s">
        <v>57</v>
      </c>
      <c r="G39" s="140"/>
      <c r="H39" s="126"/>
      <c r="I39" s="126"/>
    </row>
    <row r="40" spans="4:14" ht="14.4" x14ac:dyDescent="0.3">
      <c r="D40" s="263" t="s">
        <v>51</v>
      </c>
      <c r="E40" s="127" t="s">
        <v>44</v>
      </c>
      <c r="F40" s="70" t="s">
        <v>9</v>
      </c>
      <c r="G40" s="141"/>
      <c r="H40" s="126"/>
      <c r="I40" s="126"/>
    </row>
    <row r="41" spans="4:14" ht="15" thickBot="1" x14ac:dyDescent="0.35">
      <c r="D41" s="264"/>
      <c r="E41" s="138" t="s">
        <v>52</v>
      </c>
      <c r="F41" s="139" t="s">
        <v>57</v>
      </c>
      <c r="G41" s="140"/>
      <c r="H41" s="126"/>
      <c r="I41" s="126"/>
    </row>
    <row r="42" spans="4:14" ht="14.4" x14ac:dyDescent="0.3">
      <c r="D42"/>
      <c r="E42" s="142"/>
      <c r="F42" s="142"/>
      <c r="G42" s="143"/>
      <c r="H42" s="142"/>
      <c r="I42" s="142"/>
    </row>
    <row r="43" spans="4:14" ht="14.4" x14ac:dyDescent="0.3">
      <c r="D43" s="38" t="s">
        <v>59</v>
      </c>
      <c r="E43"/>
      <c r="F43"/>
      <c r="G43" s="27"/>
      <c r="H43"/>
      <c r="I43"/>
    </row>
  </sheetData>
  <mergeCells count="13">
    <mergeCell ref="F27:I27"/>
    <mergeCell ref="D40:D41"/>
    <mergeCell ref="F5:O5"/>
    <mergeCell ref="D2:M2"/>
    <mergeCell ref="D3:M3"/>
    <mergeCell ref="D27:D34"/>
    <mergeCell ref="D35:D39"/>
    <mergeCell ref="D5:D6"/>
    <mergeCell ref="E5:E6"/>
    <mergeCell ref="D15:D25"/>
    <mergeCell ref="D10:D13"/>
    <mergeCell ref="E28:E29"/>
    <mergeCell ref="F29:G29"/>
  </mergeCells>
  <phoneticPr fontId="5" type="noConversion"/>
  <conditionalFormatting sqref="F10:H13 J10:O13 F8:O8 F15:O25">
    <cfRule type="cellIs" dxfId="2" priority="1" stopIfTrue="1" operator="equal">
      <formula>$E8</formula>
    </cfRule>
  </conditionalFormatting>
  <conditionalFormatting sqref="N13 F10:M13 N10:N11 F15:M25 N25 F8:O8 O10:O13 N15:O16">
    <cfRule type="cellIs" dxfId="1" priority="2" stopIfTrue="1" operator="equal">
      <formula>"n/a"</formula>
    </cfRule>
  </conditionalFormatting>
  <conditionalFormatting sqref="I10">
    <cfRule type="cellIs" dxfId="0" priority="5" stopIfTrue="1" operator="equal">
      <formula>$H10</formula>
    </cfRule>
  </conditionalFormatting>
  <pageMargins left="0.15" right="0.15" top="0.15" bottom="0.15" header="0.5" footer="0.5"/>
  <pageSetup paperSize="9" scale="8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Normal="80" workbookViewId="0">
      <selection activeCell="F30" sqref="F30"/>
    </sheetView>
  </sheetViews>
  <sheetFormatPr defaultColWidth="9.109375" defaultRowHeight="14.4" x14ac:dyDescent="0.3"/>
  <cols>
    <col min="1" max="1" width="7.44140625" style="28" customWidth="1"/>
    <col min="2" max="2" width="15.5546875" style="28" customWidth="1"/>
    <col min="3" max="8" width="14.6640625" style="28" customWidth="1"/>
    <col min="9" max="9" width="14.6640625" style="85" customWidth="1"/>
    <col min="10" max="16384" width="9.109375" style="28"/>
  </cols>
  <sheetData>
    <row r="1" spans="1:9" ht="15.75" thickBot="1" x14ac:dyDescent="0.3"/>
    <row r="2" spans="1:9" ht="51" customHeight="1" thickBot="1" x14ac:dyDescent="0.35">
      <c r="A2" s="285" t="s">
        <v>144</v>
      </c>
      <c r="B2" s="286"/>
      <c r="C2" s="286"/>
      <c r="D2" s="286"/>
      <c r="E2" s="286"/>
      <c r="F2" s="286"/>
      <c r="G2" s="286"/>
      <c r="H2" s="286"/>
      <c r="I2" s="287"/>
    </row>
    <row r="3" spans="1:9" ht="15" x14ac:dyDescent="0.25">
      <c r="A3" s="31"/>
      <c r="B3" s="12" t="s">
        <v>0</v>
      </c>
      <c r="C3" s="215" t="s">
        <v>145</v>
      </c>
      <c r="D3" s="175" t="s">
        <v>146</v>
      </c>
      <c r="E3" s="217" t="s">
        <v>146</v>
      </c>
      <c r="F3" s="13" t="s">
        <v>1</v>
      </c>
      <c r="G3" s="13" t="s">
        <v>2</v>
      </c>
      <c r="H3" s="13" t="s">
        <v>53</v>
      </c>
      <c r="I3" s="39" t="s">
        <v>54</v>
      </c>
    </row>
    <row r="4" spans="1:9" ht="15" thickBot="1" x14ac:dyDescent="0.35">
      <c r="A4" s="86"/>
      <c r="B4" s="156"/>
      <c r="C4" s="216"/>
      <c r="D4" s="216" t="s">
        <v>157</v>
      </c>
      <c r="E4" s="218" t="s">
        <v>158</v>
      </c>
      <c r="F4" s="87" t="s">
        <v>3</v>
      </c>
      <c r="G4" s="87" t="s">
        <v>3</v>
      </c>
      <c r="H4" s="87"/>
      <c r="I4" s="39"/>
    </row>
    <row r="5" spans="1:9" x14ac:dyDescent="0.3">
      <c r="A5" s="291" t="s">
        <v>46</v>
      </c>
      <c r="B5" s="157" t="s">
        <v>139</v>
      </c>
      <c r="C5" s="164" t="s">
        <v>5</v>
      </c>
      <c r="D5" s="170" t="s">
        <v>5</v>
      </c>
      <c r="E5" s="170" t="s">
        <v>5</v>
      </c>
      <c r="F5" s="88">
        <v>1</v>
      </c>
      <c r="G5" s="88">
        <v>0.1</v>
      </c>
      <c r="H5" s="14"/>
      <c r="I5" s="89" t="s">
        <v>4</v>
      </c>
    </row>
    <row r="6" spans="1:9" x14ac:dyDescent="0.3">
      <c r="A6" s="292"/>
      <c r="B6" s="158" t="s">
        <v>147</v>
      </c>
      <c r="C6" s="165" t="s">
        <v>5</v>
      </c>
      <c r="D6" s="171" t="s">
        <v>5</v>
      </c>
      <c r="E6" s="171" t="s">
        <v>5</v>
      </c>
      <c r="F6" s="90">
        <v>1</v>
      </c>
      <c r="G6" s="90">
        <v>0.1</v>
      </c>
      <c r="H6" s="15"/>
      <c r="I6" s="91" t="s">
        <v>4</v>
      </c>
    </row>
    <row r="7" spans="1:9" ht="15" thickBot="1" x14ac:dyDescent="0.35">
      <c r="A7" s="293"/>
      <c r="B7" s="158" t="s">
        <v>138</v>
      </c>
      <c r="C7" s="166" t="s">
        <v>5</v>
      </c>
      <c r="D7" s="172" t="s">
        <v>5</v>
      </c>
      <c r="E7" s="172" t="s">
        <v>5</v>
      </c>
      <c r="F7" s="92">
        <v>1</v>
      </c>
      <c r="G7" s="92">
        <v>0.1</v>
      </c>
      <c r="H7" s="15"/>
      <c r="I7" s="93" t="s">
        <v>4</v>
      </c>
    </row>
    <row r="8" spans="1:9" x14ac:dyDescent="0.3">
      <c r="A8" s="288" t="s">
        <v>15</v>
      </c>
      <c r="B8" s="157" t="s">
        <v>137</v>
      </c>
      <c r="C8" s="167" t="s">
        <v>5</v>
      </c>
      <c r="D8" s="173" t="s">
        <v>5</v>
      </c>
      <c r="E8" s="173" t="s">
        <v>5</v>
      </c>
      <c r="F8" s="94">
        <v>0.75</v>
      </c>
      <c r="G8" s="94">
        <v>0.1</v>
      </c>
      <c r="H8" s="14"/>
      <c r="I8" s="95" t="s">
        <v>4</v>
      </c>
    </row>
    <row r="9" spans="1:9" x14ac:dyDescent="0.3">
      <c r="A9" s="289"/>
      <c r="B9" s="158" t="s">
        <v>148</v>
      </c>
      <c r="C9" s="168" t="s">
        <v>5</v>
      </c>
      <c r="D9" s="174" t="s">
        <v>5</v>
      </c>
      <c r="E9" s="174" t="s">
        <v>5</v>
      </c>
      <c r="F9" s="96">
        <v>0.75</v>
      </c>
      <c r="G9" s="96">
        <v>0.1</v>
      </c>
      <c r="H9" s="15"/>
      <c r="I9" s="97" t="s">
        <v>4</v>
      </c>
    </row>
    <row r="10" spans="1:9" x14ac:dyDescent="0.3">
      <c r="A10" s="289"/>
      <c r="B10" s="158" t="s">
        <v>136</v>
      </c>
      <c r="C10" s="168" t="s">
        <v>5</v>
      </c>
      <c r="D10" s="174" t="s">
        <v>5</v>
      </c>
      <c r="E10" s="174" t="s">
        <v>5</v>
      </c>
      <c r="F10" s="96">
        <v>0.75</v>
      </c>
      <c r="G10" s="96">
        <v>0.1</v>
      </c>
      <c r="H10" s="15"/>
      <c r="I10" s="97" t="s">
        <v>4</v>
      </c>
    </row>
    <row r="11" spans="1:9" x14ac:dyDescent="0.3">
      <c r="A11" s="289"/>
      <c r="B11" s="158" t="s">
        <v>135</v>
      </c>
      <c r="C11" s="168" t="s">
        <v>5</v>
      </c>
      <c r="D11" s="174" t="s">
        <v>5</v>
      </c>
      <c r="E11" s="174" t="s">
        <v>5</v>
      </c>
      <c r="F11" s="96">
        <v>0.75</v>
      </c>
      <c r="G11" s="96">
        <v>0.1</v>
      </c>
      <c r="H11" s="15"/>
      <c r="I11" s="97" t="s">
        <v>4</v>
      </c>
    </row>
    <row r="12" spans="1:9" x14ac:dyDescent="0.3">
      <c r="A12" s="289"/>
      <c r="B12" s="158" t="s">
        <v>134</v>
      </c>
      <c r="C12" s="169" t="s">
        <v>5</v>
      </c>
      <c r="D12" s="174" t="s">
        <v>5</v>
      </c>
      <c r="E12" s="174" t="s">
        <v>5</v>
      </c>
      <c r="F12" s="96">
        <v>0.75</v>
      </c>
      <c r="G12" s="96">
        <v>0.1</v>
      </c>
      <c r="H12" s="16"/>
      <c r="I12" s="97" t="s">
        <v>4</v>
      </c>
    </row>
    <row r="13" spans="1:9" x14ac:dyDescent="0.3">
      <c r="A13" s="289"/>
      <c r="B13" s="158" t="s">
        <v>133</v>
      </c>
      <c r="C13" s="169" t="s">
        <v>5</v>
      </c>
      <c r="D13" s="174" t="s">
        <v>5</v>
      </c>
      <c r="E13" s="174" t="s">
        <v>5</v>
      </c>
      <c r="F13" s="96">
        <v>0.75</v>
      </c>
      <c r="G13" s="96">
        <v>0.1</v>
      </c>
      <c r="H13" s="16"/>
      <c r="I13" s="97" t="s">
        <v>4</v>
      </c>
    </row>
    <row r="14" spans="1:9" ht="15" thickBot="1" x14ac:dyDescent="0.35">
      <c r="A14" s="290"/>
      <c r="B14" s="159" t="s">
        <v>132</v>
      </c>
      <c r="C14" s="209" t="s">
        <v>141</v>
      </c>
      <c r="D14" s="210" t="s">
        <v>141</v>
      </c>
      <c r="E14" s="220" t="s">
        <v>159</v>
      </c>
      <c r="F14" s="96">
        <v>0.75</v>
      </c>
      <c r="G14" s="96">
        <v>0.1</v>
      </c>
      <c r="H14" s="16"/>
      <c r="I14" s="97" t="s">
        <v>4</v>
      </c>
    </row>
    <row r="15" spans="1:9" x14ac:dyDescent="0.3">
      <c r="A15" s="288" t="s">
        <v>18</v>
      </c>
      <c r="B15" s="158" t="s">
        <v>131</v>
      </c>
      <c r="C15" s="164" t="s">
        <v>5</v>
      </c>
      <c r="D15" s="162" t="s">
        <v>5</v>
      </c>
      <c r="E15" s="162" t="s">
        <v>5</v>
      </c>
      <c r="F15" s="98">
        <v>0.75</v>
      </c>
      <c r="G15" s="98">
        <v>0.1</v>
      </c>
      <c r="H15" s="14"/>
      <c r="I15" s="99" t="s">
        <v>4</v>
      </c>
    </row>
    <row r="16" spans="1:9" x14ac:dyDescent="0.3">
      <c r="A16" s="289"/>
      <c r="B16" s="158" t="s">
        <v>149</v>
      </c>
      <c r="C16" s="211" t="s">
        <v>5</v>
      </c>
      <c r="D16" s="163" t="s">
        <v>5</v>
      </c>
      <c r="E16" s="163" t="s">
        <v>5</v>
      </c>
      <c r="F16" s="100">
        <v>0.75</v>
      </c>
      <c r="G16" s="100">
        <v>0.1</v>
      </c>
      <c r="H16" s="16"/>
      <c r="I16" s="39" t="s">
        <v>4</v>
      </c>
    </row>
    <row r="17" spans="1:9" x14ac:dyDescent="0.3">
      <c r="A17" s="289"/>
      <c r="B17" s="158" t="s">
        <v>130</v>
      </c>
      <c r="C17" s="212" t="s">
        <v>143</v>
      </c>
      <c r="D17" s="163" t="s">
        <v>5</v>
      </c>
      <c r="E17" s="163" t="s">
        <v>5</v>
      </c>
      <c r="F17" s="100">
        <v>0.75</v>
      </c>
      <c r="G17" s="100">
        <v>0.1</v>
      </c>
      <c r="H17" s="16"/>
      <c r="I17" s="39" t="s">
        <v>4</v>
      </c>
    </row>
    <row r="18" spans="1:9" x14ac:dyDescent="0.3">
      <c r="A18" s="289"/>
      <c r="B18" s="158" t="s">
        <v>129</v>
      </c>
      <c r="C18" s="212" t="s">
        <v>143</v>
      </c>
      <c r="D18" s="163" t="s">
        <v>5</v>
      </c>
      <c r="E18" s="163" t="s">
        <v>5</v>
      </c>
      <c r="F18" s="100">
        <v>0.75</v>
      </c>
      <c r="G18" s="100">
        <v>0.1</v>
      </c>
      <c r="H18" s="16"/>
      <c r="I18" s="39" t="s">
        <v>4</v>
      </c>
    </row>
    <row r="19" spans="1:9" x14ac:dyDescent="0.3">
      <c r="A19" s="289"/>
      <c r="B19" s="158" t="s">
        <v>128</v>
      </c>
      <c r="C19" s="212" t="s">
        <v>143</v>
      </c>
      <c r="D19" s="174" t="s">
        <v>142</v>
      </c>
      <c r="E19" s="219" t="s">
        <v>160</v>
      </c>
      <c r="F19" s="100">
        <v>0.75</v>
      </c>
      <c r="G19" s="100">
        <v>0.1</v>
      </c>
      <c r="H19" s="101"/>
      <c r="I19" s="39" t="s">
        <v>4</v>
      </c>
    </row>
    <row r="20" spans="1:9" x14ac:dyDescent="0.3">
      <c r="A20" s="289"/>
      <c r="B20" s="158" t="s">
        <v>127</v>
      </c>
      <c r="C20" s="212" t="s">
        <v>143</v>
      </c>
      <c r="D20" s="174" t="s">
        <v>142</v>
      </c>
      <c r="E20" s="219" t="s">
        <v>160</v>
      </c>
      <c r="F20" s="100">
        <v>0.75</v>
      </c>
      <c r="G20" s="100">
        <v>0.1</v>
      </c>
      <c r="H20" s="101"/>
      <c r="I20" s="39" t="s">
        <v>4</v>
      </c>
    </row>
    <row r="21" spans="1:9" x14ac:dyDescent="0.3">
      <c r="A21" s="289"/>
      <c r="B21" s="158" t="s">
        <v>126</v>
      </c>
      <c r="C21" s="212" t="s">
        <v>143</v>
      </c>
      <c r="D21" s="174" t="s">
        <v>142</v>
      </c>
      <c r="E21" s="219" t="s">
        <v>160</v>
      </c>
      <c r="F21" s="102">
        <v>0.75</v>
      </c>
      <c r="G21" s="102">
        <v>0.1</v>
      </c>
      <c r="H21" s="103"/>
      <c r="I21" s="39" t="s">
        <v>4</v>
      </c>
    </row>
    <row r="22" spans="1:9" x14ac:dyDescent="0.3">
      <c r="A22" s="289"/>
      <c r="B22" s="158" t="s">
        <v>125</v>
      </c>
      <c r="C22" s="212" t="s">
        <v>143</v>
      </c>
      <c r="D22" s="174" t="s">
        <v>142</v>
      </c>
      <c r="E22" s="219" t="s">
        <v>160</v>
      </c>
      <c r="F22" s="102">
        <v>0.75</v>
      </c>
      <c r="G22" s="102">
        <v>0.1</v>
      </c>
      <c r="H22" s="103" t="s">
        <v>63</v>
      </c>
      <c r="I22" s="91" t="s">
        <v>4</v>
      </c>
    </row>
    <row r="23" spans="1:9" x14ac:dyDescent="0.3">
      <c r="A23" s="289"/>
      <c r="B23" s="158" t="s">
        <v>124</v>
      </c>
      <c r="C23" s="212" t="s">
        <v>143</v>
      </c>
      <c r="D23" s="174" t="s">
        <v>142</v>
      </c>
      <c r="E23" s="219" t="s">
        <v>160</v>
      </c>
      <c r="F23" s="104">
        <v>0.75</v>
      </c>
      <c r="G23" s="104">
        <v>0.1</v>
      </c>
      <c r="H23" s="103" t="s">
        <v>63</v>
      </c>
      <c r="I23" s="91" t="s">
        <v>4</v>
      </c>
    </row>
    <row r="24" spans="1:9" x14ac:dyDescent="0.3">
      <c r="A24" s="289"/>
      <c r="B24" s="158" t="s">
        <v>123</v>
      </c>
      <c r="C24" s="212" t="s">
        <v>143</v>
      </c>
      <c r="D24" s="174" t="s">
        <v>142</v>
      </c>
      <c r="E24" s="219" t="s">
        <v>160</v>
      </c>
      <c r="F24" s="90">
        <v>0.75</v>
      </c>
      <c r="G24" s="90">
        <v>0.1</v>
      </c>
      <c r="H24" s="103" t="s">
        <v>63</v>
      </c>
      <c r="I24" s="39" t="s">
        <v>4</v>
      </c>
    </row>
    <row r="25" spans="1:9" x14ac:dyDescent="0.3">
      <c r="A25" s="289"/>
      <c r="B25" s="158" t="s">
        <v>122</v>
      </c>
      <c r="C25" s="212" t="s">
        <v>143</v>
      </c>
      <c r="D25" s="174" t="s">
        <v>142</v>
      </c>
      <c r="E25" s="219" t="s">
        <v>160</v>
      </c>
      <c r="F25" s="90">
        <v>0.75</v>
      </c>
      <c r="G25" s="90">
        <v>0.1</v>
      </c>
      <c r="H25" s="103" t="s">
        <v>63</v>
      </c>
      <c r="I25" s="39" t="s">
        <v>4</v>
      </c>
    </row>
    <row r="26" spans="1:9" ht="15" thickBot="1" x14ac:dyDescent="0.35">
      <c r="A26" s="290"/>
      <c r="B26" s="159" t="s">
        <v>121</v>
      </c>
      <c r="C26" s="213" t="s">
        <v>143</v>
      </c>
      <c r="D26" s="214" t="s">
        <v>142</v>
      </c>
      <c r="E26" s="221" t="s">
        <v>160</v>
      </c>
      <c r="F26" s="105">
        <v>0.75</v>
      </c>
      <c r="G26" s="105">
        <v>0.1</v>
      </c>
      <c r="H26" s="106" t="s">
        <v>63</v>
      </c>
      <c r="I26" s="107" t="s">
        <v>4</v>
      </c>
    </row>
  </sheetData>
  <mergeCells count="4">
    <mergeCell ref="A2:I2"/>
    <mergeCell ref="A15:A26"/>
    <mergeCell ref="A5:A7"/>
    <mergeCell ref="A8:A14"/>
  </mergeCells>
  <phoneticPr fontId="5" type="noConversion"/>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2"/>
  <sheetViews>
    <sheetView workbookViewId="0">
      <selection activeCell="N5" sqref="N5"/>
    </sheetView>
  </sheetViews>
  <sheetFormatPr defaultColWidth="9.109375" defaultRowHeight="14.4" x14ac:dyDescent="0.3"/>
  <cols>
    <col min="1" max="1" width="2.33203125" style="28" customWidth="1"/>
    <col min="2" max="16384" width="9.109375" style="28"/>
  </cols>
  <sheetData>
    <row r="2" spans="1:8" x14ac:dyDescent="0.3">
      <c r="B2" s="26" t="s">
        <v>168</v>
      </c>
      <c r="C2" s="26"/>
      <c r="D2" s="26"/>
      <c r="E2" s="26"/>
      <c r="F2" s="26"/>
      <c r="G2" s="26"/>
      <c r="H2" s="26"/>
    </row>
    <row r="3" spans="1:8" ht="15" x14ac:dyDescent="0.25">
      <c r="B3" s="26"/>
      <c r="C3" s="26"/>
      <c r="D3" s="26"/>
      <c r="E3" s="26"/>
      <c r="F3" s="26"/>
      <c r="G3" s="26"/>
      <c r="H3" s="26"/>
    </row>
    <row r="5" spans="1:8" ht="15" x14ac:dyDescent="0.3">
      <c r="A5" s="28">
        <v>1</v>
      </c>
      <c r="B5" s="29" t="s">
        <v>42</v>
      </c>
    </row>
    <row r="6" spans="1:8" ht="15" x14ac:dyDescent="0.25">
      <c r="B6" s="29"/>
    </row>
    <row r="7" spans="1:8" ht="15" x14ac:dyDescent="0.3">
      <c r="B7" s="30" t="s">
        <v>169</v>
      </c>
    </row>
    <row r="8" spans="1:8" x14ac:dyDescent="0.3">
      <c r="B8" s="28" t="s">
        <v>165</v>
      </c>
    </row>
    <row r="9" spans="1:8" x14ac:dyDescent="0.3">
      <c r="B9" s="28" t="s">
        <v>166</v>
      </c>
    </row>
    <row r="12" spans="1:8" ht="15" x14ac:dyDescent="0.3">
      <c r="A12" s="28">
        <v>2</v>
      </c>
      <c r="B12" s="29" t="s">
        <v>43</v>
      </c>
    </row>
    <row r="13" spans="1:8" ht="15" x14ac:dyDescent="0.25">
      <c r="B13" s="29"/>
    </row>
    <row r="14" spans="1:8" ht="15" x14ac:dyDescent="0.3">
      <c r="B14" s="30" t="s">
        <v>170</v>
      </c>
    </row>
    <row r="15" spans="1:8" x14ac:dyDescent="0.3">
      <c r="B15" s="30" t="s">
        <v>167</v>
      </c>
    </row>
    <row r="16" spans="1:8" x14ac:dyDescent="0.3">
      <c r="B16" s="30" t="s">
        <v>29</v>
      </c>
    </row>
    <row r="17" spans="2:2" ht="15" x14ac:dyDescent="0.25">
      <c r="B17" s="30"/>
    </row>
    <row r="18" spans="2:2" x14ac:dyDescent="0.3">
      <c r="B18" s="30" t="s">
        <v>30</v>
      </c>
    </row>
    <row r="20" spans="2:2" x14ac:dyDescent="0.3">
      <c r="B20" s="30" t="s">
        <v>31</v>
      </c>
    </row>
    <row r="22" spans="2:2" x14ac:dyDescent="0.3">
      <c r="B22" s="30" t="s">
        <v>32</v>
      </c>
    </row>
  </sheetData>
  <phoneticPr fontId="5" type="noConversion"/>
  <pageMargins left="0.5" right="0.5" top="1" bottom="1" header="0.5" footer="0.5"/>
  <pageSetup paperSize="9" scale="9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workbookViewId="0">
      <selection activeCell="A4" sqref="A4"/>
    </sheetView>
  </sheetViews>
  <sheetFormatPr defaultColWidth="9.109375" defaultRowHeight="13.8" x14ac:dyDescent="0.3"/>
  <cols>
    <col min="1" max="1" width="2.88671875" style="25" customWidth="1"/>
    <col min="2" max="2" width="1.88671875" style="17" customWidth="1"/>
    <col min="3" max="16384" width="9.109375" style="17"/>
  </cols>
  <sheetData>
    <row r="1" spans="1:6" ht="12.75" x14ac:dyDescent="0.2">
      <c r="A1" s="22"/>
    </row>
    <row r="2" spans="1:6" ht="23.4" x14ac:dyDescent="0.45">
      <c r="A2" s="23"/>
      <c r="C2" s="19"/>
      <c r="D2" s="20" t="s">
        <v>27</v>
      </c>
      <c r="E2" s="21"/>
      <c r="F2" s="21"/>
    </row>
    <row r="3" spans="1:6" ht="26.25" customHeight="1" x14ac:dyDescent="0.35">
      <c r="A3" s="24"/>
      <c r="B3" s="18"/>
      <c r="C3" s="18"/>
    </row>
    <row r="4" spans="1:6" s="161" customFormat="1" ht="21" customHeight="1" x14ac:dyDescent="0.4">
      <c r="A4" s="68" t="s">
        <v>182</v>
      </c>
      <c r="B4" s="160"/>
      <c r="C4" s="109"/>
    </row>
    <row r="5" spans="1:6" s="161" customFormat="1" ht="21" customHeight="1" x14ac:dyDescent="0.4">
      <c r="A5" s="108" t="s">
        <v>181</v>
      </c>
      <c r="B5" s="160"/>
      <c r="C5" s="109"/>
    </row>
    <row r="6" spans="1:6" s="238" customFormat="1" ht="17.399999999999999" customHeight="1" x14ac:dyDescent="0.3">
      <c r="A6" s="298" t="s">
        <v>177</v>
      </c>
      <c r="C6" s="239"/>
    </row>
    <row r="7" spans="1:6" s="161" customFormat="1" ht="21" customHeight="1" x14ac:dyDescent="0.4">
      <c r="A7" s="108" t="s">
        <v>174</v>
      </c>
      <c r="B7" s="160"/>
      <c r="C7" s="109"/>
    </row>
    <row r="8" spans="1:6" s="161" customFormat="1" ht="21" customHeight="1" x14ac:dyDescent="0.4">
      <c r="A8" s="108" t="s">
        <v>175</v>
      </c>
      <c r="B8" s="160"/>
      <c r="C8" s="109"/>
    </row>
    <row r="9" spans="1:6" s="161" customFormat="1" ht="21" customHeight="1" x14ac:dyDescent="0.4">
      <c r="A9" s="108" t="s">
        <v>176</v>
      </c>
      <c r="B9" s="160"/>
      <c r="C9" s="109"/>
    </row>
    <row r="10" spans="1:6" s="161" customFormat="1" ht="21" customHeight="1" x14ac:dyDescent="0.4">
      <c r="A10" s="108" t="s">
        <v>156</v>
      </c>
      <c r="B10" s="160"/>
      <c r="C10" s="109"/>
    </row>
    <row r="11" spans="1:6" s="161" customFormat="1" ht="21" customHeight="1" x14ac:dyDescent="0.4">
      <c r="A11" s="108" t="s">
        <v>154</v>
      </c>
      <c r="B11" s="160"/>
      <c r="C11" s="109"/>
    </row>
    <row r="12" spans="1:6" s="161" customFormat="1" ht="21" customHeight="1" x14ac:dyDescent="0.4">
      <c r="A12" s="108" t="s">
        <v>155</v>
      </c>
      <c r="B12" s="160"/>
      <c r="C12" s="109"/>
    </row>
    <row r="13" spans="1:6" s="178" customFormat="1" ht="21" customHeight="1" x14ac:dyDescent="0.4">
      <c r="A13" s="179" t="s">
        <v>151</v>
      </c>
      <c r="B13" s="176"/>
      <c r="C13" s="177"/>
    </row>
    <row r="14" spans="1:6" s="178" customFormat="1" ht="21" customHeight="1" x14ac:dyDescent="0.4">
      <c r="A14" s="179" t="s">
        <v>152</v>
      </c>
      <c r="B14" s="176"/>
      <c r="C14" s="177"/>
    </row>
    <row r="15" spans="1:6" s="161" customFormat="1" ht="21" customHeight="1" x14ac:dyDescent="0.4">
      <c r="A15" s="108" t="s">
        <v>140</v>
      </c>
      <c r="B15" s="160"/>
      <c r="C15" s="109"/>
    </row>
    <row r="16" spans="1:6" s="109" customFormat="1" ht="16.5" customHeight="1" x14ac:dyDescent="0.2">
      <c r="A16" s="108" t="s">
        <v>120</v>
      </c>
    </row>
    <row r="17" spans="1:16" s="109" customFormat="1" ht="16.5" customHeight="1" x14ac:dyDescent="0.2">
      <c r="A17" s="108" t="s">
        <v>94</v>
      </c>
    </row>
    <row r="18" spans="1:16" s="33" customFormat="1" ht="16.5" customHeight="1" x14ac:dyDescent="0.2">
      <c r="A18" s="32" t="s">
        <v>60</v>
      </c>
    </row>
    <row r="19" spans="1:16" s="33" customFormat="1" ht="16.5" customHeight="1" x14ac:dyDescent="0.2">
      <c r="A19" s="32" t="s">
        <v>33</v>
      </c>
    </row>
    <row r="20" spans="1:16" s="33" customFormat="1" ht="16.5" customHeight="1" x14ac:dyDescent="0.2">
      <c r="A20" s="32" t="s">
        <v>34</v>
      </c>
    </row>
    <row r="21" spans="1:16" s="33" customFormat="1" ht="16.5" customHeight="1" x14ac:dyDescent="0.2">
      <c r="A21" s="32" t="s">
        <v>35</v>
      </c>
    </row>
    <row r="22" spans="1:16" s="33" customFormat="1" ht="16.5" customHeight="1" x14ac:dyDescent="0.2">
      <c r="A22" s="35" t="s">
        <v>36</v>
      </c>
    </row>
    <row r="23" spans="1:16" s="33" customFormat="1" ht="16.5" customHeight="1" x14ac:dyDescent="0.2">
      <c r="A23" s="32" t="s">
        <v>61</v>
      </c>
    </row>
    <row r="24" spans="1:16" s="33" customFormat="1" ht="16.5" customHeight="1" x14ac:dyDescent="0.2">
      <c r="A24" s="32" t="s">
        <v>37</v>
      </c>
    </row>
    <row r="25" spans="1:16" s="33" customFormat="1" ht="16.5" customHeight="1" x14ac:dyDescent="0.2">
      <c r="A25" s="32" t="s">
        <v>38</v>
      </c>
    </row>
    <row r="26" spans="1:16" s="40" customFormat="1" ht="16.5" customHeight="1" x14ac:dyDescent="0.2">
      <c r="A26" s="34" t="s">
        <v>62</v>
      </c>
    </row>
    <row r="27" spans="1:16" s="33" customFormat="1" ht="16.5" customHeight="1" x14ac:dyDescent="0.2">
      <c r="A27" s="32" t="s">
        <v>39</v>
      </c>
      <c r="B27" s="37"/>
      <c r="C27" s="37"/>
      <c r="D27" s="37"/>
      <c r="E27" s="37"/>
      <c r="F27" s="37"/>
      <c r="G27" s="37"/>
      <c r="H27" s="37"/>
      <c r="I27" s="37"/>
      <c r="J27" s="37"/>
      <c r="K27" s="37"/>
      <c r="L27" s="37"/>
      <c r="M27" s="37"/>
      <c r="N27" s="37"/>
      <c r="O27" s="37"/>
      <c r="P27" s="37"/>
    </row>
    <row r="28" spans="1:16" s="33" customFormat="1" ht="16.5" customHeight="1" x14ac:dyDescent="0.2">
      <c r="A28" s="32" t="s">
        <v>40</v>
      </c>
      <c r="B28" s="37"/>
      <c r="C28" s="37"/>
      <c r="D28" s="37"/>
      <c r="E28" s="37"/>
      <c r="F28" s="37"/>
      <c r="G28" s="37"/>
      <c r="H28" s="37"/>
      <c r="I28" s="37"/>
      <c r="J28" s="37"/>
      <c r="K28" s="37"/>
      <c r="L28" s="37"/>
      <c r="M28" s="37"/>
      <c r="N28" s="37"/>
      <c r="O28" s="37"/>
      <c r="P28" s="37"/>
    </row>
    <row r="29" spans="1:16" s="33" customFormat="1" ht="16.5" customHeight="1" x14ac:dyDescent="0.2">
      <c r="A29" s="35" t="s">
        <v>41</v>
      </c>
      <c r="B29" s="37"/>
      <c r="C29" s="37"/>
      <c r="D29" s="37"/>
      <c r="E29" s="37"/>
      <c r="F29" s="37"/>
      <c r="G29" s="37"/>
      <c r="H29" s="37"/>
      <c r="I29" s="37"/>
      <c r="J29" s="37"/>
      <c r="K29" s="37"/>
      <c r="L29" s="37"/>
      <c r="M29" s="37"/>
      <c r="N29" s="37"/>
      <c r="O29" s="37"/>
      <c r="P29" s="37"/>
    </row>
    <row r="30" spans="1:16" s="33" customFormat="1" ht="13.2" x14ac:dyDescent="0.2">
      <c r="A30" s="36"/>
      <c r="C30" s="37"/>
      <c r="D30" s="37"/>
      <c r="E30" s="37"/>
      <c r="F30" s="37"/>
      <c r="G30" s="37"/>
      <c r="H30" s="37"/>
      <c r="I30" s="37"/>
      <c r="J30" s="37"/>
      <c r="K30" s="37"/>
      <c r="L30" s="37"/>
      <c r="M30" s="37"/>
      <c r="N30" s="37"/>
      <c r="O30" s="37"/>
      <c r="P30" s="37"/>
    </row>
    <row r="31" spans="1:16" s="33" customFormat="1" ht="13.2" x14ac:dyDescent="0.2">
      <c r="A31" s="36"/>
    </row>
    <row r="32" spans="1:16" s="33" customFormat="1" ht="13.2" x14ac:dyDescent="0.2">
      <c r="A32" s="36"/>
    </row>
  </sheetData>
  <phoneticPr fontId="5"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유럽</vt:lpstr>
      <vt:lpstr>중동-아프리카</vt:lpstr>
      <vt:lpstr>LX Asia 경유지별 OAL</vt:lpstr>
      <vt:lpstr>OAL 예약클래스</vt:lpstr>
      <vt:lpstr>요금규정</vt:lpstr>
      <vt:lpstr>발권규정</vt:lpstr>
      <vt:lpstr>기타규정</vt:lpstr>
    </vt:vector>
  </TitlesOfParts>
  <Company>Swiss International Air Lines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pnda</dc:creator>
  <cp:lastModifiedBy>SHIN, WOO SHIK (BRIAN)</cp:lastModifiedBy>
  <cp:lastPrinted>2014-09-19T06:18:11Z</cp:lastPrinted>
  <dcterms:created xsi:type="dcterms:W3CDTF">2010-04-30T09:13:52Z</dcterms:created>
  <dcterms:modified xsi:type="dcterms:W3CDTF">2015-10-12T07:05:28Z</dcterms:modified>
</cp:coreProperties>
</file>